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192.168.102.228\産経－商観\■事業継続支援金\様式\"/>
    </mc:Choice>
  </mc:AlternateContent>
  <xr:revisionPtr revIDLastSave="0" documentId="13_ncr:1_{5A5DADB7-EA56-44AB-B147-8CB1F1AB17B7}" xr6:coauthVersionLast="43" xr6:coauthVersionMax="43" xr10:uidLastSave="{00000000-0000-0000-0000-000000000000}"/>
  <bookViews>
    <workbookView xWindow="-120" yWindow="-120" windowWidth="20730" windowHeight="11160" xr2:uid="{3EC8BF17-B57C-48FC-9B5D-7328C188522B}"/>
  </bookViews>
  <sheets>
    <sheet name="入力" sheetId="5" r:id="rId1"/>
    <sheet name="印刷画面" sheetId="6" r:id="rId2"/>
    <sheet name="産業分類" sheetId="3" state="hidden" r:id="rId3"/>
  </sheets>
  <definedNames>
    <definedName name="_xlnm.Print_Area" localSheetId="1">印刷画面!$A$1:$X$36</definedName>
    <definedName name="サービス業_他に分類されないもの">産業分類!$F$19:$N$19</definedName>
    <definedName name="医療_福祉">産業分類!$F$17:$H$17</definedName>
    <definedName name="運輸業_郵便業">産業分類!$F$9:$M$9</definedName>
    <definedName name="卸売業_小売業">産業分類!$F$10:$Q$10</definedName>
    <definedName name="学術研究_専門・技術サービス業">産業分類!$F$13:$I$13</definedName>
    <definedName name="漁業">産業分類!$F$3:$G$3</definedName>
    <definedName name="教育_学習支援業">産業分類!$F$16:$G$16</definedName>
    <definedName name="金融業_保険業">産業分類!$F$11:$K$11</definedName>
    <definedName name="建設業">産業分類!$F$5:$H$5</definedName>
    <definedName name="公務_他に分類されるものを除く">産業分類!$F$20:$G$20</definedName>
    <definedName name="鉱業_採石業_砂利採取業">産業分類!$F$4:$F$4</definedName>
    <definedName name="宿泊業_飲食サービス業">産業分類!$F$14:$H$14</definedName>
    <definedName name="情報通信業">産業分類!$F$8:$J$8</definedName>
    <definedName name="申請額">産業分類!$D$29:$E$32</definedName>
    <definedName name="生活関連サービス業_娯楽業">産業分類!$F$15:$H$15</definedName>
    <definedName name="製造業">産業分類!$F$6:$AC$6</definedName>
    <definedName name="大分類">産業分類!$D$2:$E$21</definedName>
    <definedName name="中分類">産業分類!$A$2:$B$100</definedName>
    <definedName name="電気・ガス・熱供給・水道業">産業分類!$F$7:$I$7</definedName>
    <definedName name="農業_林業">産業分類!$F$2:$G$2</definedName>
    <definedName name="廃棄物処理業">産業分類!$G$19:$N$19</definedName>
    <definedName name="比較年">産業分類!$D$23:$D$24</definedName>
    <definedName name="不動産業_物品賃貸業">産業分類!$F$12:$H$12</definedName>
    <definedName name="複合サービス事業">産業分類!$F$18:$G$18</definedName>
    <definedName name="分類不能の産業">産業分類!$F$21:$F$21</definedName>
    <definedName name="有無">産業分類!$D$26:$D$27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5" l="1"/>
  <c r="G20" i="5"/>
  <c r="S24" i="6" l="1"/>
  <c r="E37" i="3" l="1"/>
  <c r="E41" i="3" s="1"/>
  <c r="Q20" i="6"/>
  <c r="E18" i="5"/>
  <c r="H43" i="3" l="1"/>
  <c r="H42" i="3"/>
  <c r="H41" i="3"/>
  <c r="F43" i="3"/>
  <c r="F42" i="3"/>
  <c r="O21" i="6" s="1"/>
  <c r="F41" i="3"/>
  <c r="G43" i="3"/>
  <c r="E43" i="3"/>
  <c r="G42" i="3"/>
  <c r="E42" i="3"/>
  <c r="G41" i="3"/>
  <c r="M20" i="6" s="1"/>
  <c r="E29" i="5"/>
  <c r="N4" i="6" s="1"/>
  <c r="D22" i="5"/>
  <c r="G23" i="6" s="1"/>
  <c r="E30" i="5"/>
  <c r="S4" i="6" s="1"/>
  <c r="S22" i="6"/>
  <c r="S21" i="6"/>
  <c r="S20" i="6"/>
  <c r="G22" i="6"/>
  <c r="G21" i="6"/>
  <c r="G20" i="6"/>
  <c r="Q21" i="6"/>
  <c r="Q22" i="6"/>
  <c r="E21" i="6"/>
  <c r="E22" i="6"/>
  <c r="E20" i="6"/>
  <c r="N9" i="6"/>
  <c r="S8" i="6"/>
  <c r="N8" i="6"/>
  <c r="N7" i="6"/>
  <c r="N6" i="6"/>
  <c r="S5" i="6"/>
  <c r="N5" i="6"/>
  <c r="S2" i="6"/>
  <c r="O22" i="6" l="1"/>
  <c r="O20" i="6"/>
  <c r="M22" i="6"/>
  <c r="M21" i="6"/>
  <c r="E22" i="5"/>
  <c r="E26" i="5"/>
  <c r="B28" i="6" s="1"/>
  <c r="S23" i="6" l="1"/>
  <c r="G24" i="6" s="1"/>
  <c r="E24" i="5"/>
  <c r="E25" i="5" s="1"/>
  <c r="E27" i="5" s="1"/>
  <c r="I16"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交流経済課　奥村</author>
  </authors>
  <commentList>
    <comment ref="A2" authorId="0" shapeId="0" xr:uid="{704243E8-B9BB-4E8A-9DD3-3F7557B6D381}">
      <text>
        <r>
          <rPr>
            <b/>
            <sz val="10"/>
            <color indexed="81"/>
            <rFont val="MS P ゴシック"/>
            <family val="3"/>
            <charset val="128"/>
          </rPr>
          <t>このシートを印刷し、関係書類を添えて申請してください。</t>
        </r>
      </text>
    </comment>
  </commentList>
</comments>
</file>

<file path=xl/sharedStrings.xml><?xml version="1.0" encoding="utf-8"?>
<sst xmlns="http://schemas.openxmlformats.org/spreadsheetml/2006/main" count="352" uniqueCount="221">
  <si>
    <t>漁業（水産養殖業を除く）</t>
  </si>
  <si>
    <t>水産養殖業</t>
  </si>
  <si>
    <t>総合工事業</t>
  </si>
  <si>
    <t>職別工事業（設備工事業を除く）</t>
  </si>
  <si>
    <t>設備工事業</t>
  </si>
  <si>
    <t>食料品製造業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</si>
  <si>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</si>
  <si>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</si>
  <si>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</si>
  <si>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</si>
  <si>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</si>
  <si>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</si>
  <si>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</si>
  <si>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</si>
  <si>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</si>
  <si>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</si>
  <si>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</si>
  <si>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</si>
  <si>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</si>
  <si>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</si>
  <si>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</si>
  <si>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</si>
  <si>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</si>
  <si>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</si>
  <si>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</si>
  <si>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</si>
  <si>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</si>
  <si>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</si>
  <si>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電気・ガス・熱供給・水道業</t>
  </si>
  <si>
    <t>電気業</t>
  </si>
  <si>
    <t>ガス業</t>
  </si>
  <si>
    <t>熱供給業</t>
  </si>
  <si>
    <t>水道業</t>
  </si>
  <si>
    <t>情報通信業</t>
  </si>
  <si>
    <t>通信業</t>
  </si>
  <si>
    <t>放送業</t>
  </si>
  <si>
    <t>情報サービス業</t>
  </si>
  <si>
    <t>インターネット附随サービス業</t>
  </si>
  <si>
    <t>映像・音声・文字情報制作業</t>
  </si>
  <si>
    <t>鉄道業</t>
  </si>
  <si>
    <t>道路旅客運送業</t>
  </si>
  <si>
    <t>道路貨物運送業</t>
  </si>
  <si>
    <t>水運業</t>
  </si>
  <si>
    <t>航空運輸業</t>
  </si>
  <si>
    <t>倉庫業</t>
  </si>
  <si>
    <t>運輸に附帯するサービス業</t>
  </si>
  <si>
    <t>郵便業（信書便事業を含む）</t>
  </si>
  <si>
    <t>各種商品卸売業</t>
  </si>
  <si>
    <t>繊維・衣服等卸売業</t>
  </si>
  <si>
    <t>飲食料品卸売業</t>
  </si>
  <si>
    <t>機械器具卸売業</t>
  </si>
  <si>
    <t>その他の卸売業</t>
  </si>
  <si>
    <t>各種商品小売業</t>
  </si>
  <si>
    <t>織物・衣服・身の回り品小売業</t>
  </si>
  <si>
    <t>飲食料品小売業</t>
  </si>
  <si>
    <t>機械器具小売業</t>
  </si>
  <si>
    <t>その他の小売業</t>
  </si>
  <si>
    <t>無店舗小売業</t>
  </si>
  <si>
    <t>銀行業</t>
  </si>
  <si>
    <t>協同組織金融業</t>
  </si>
  <si>
    <t>補助的金融業等</t>
  </si>
  <si>
    <t>不動産取引業</t>
  </si>
  <si>
    <t>不動産賃貸業・管理業</t>
  </si>
  <si>
    <t>物品賃貸業</t>
  </si>
  <si>
    <t>専門サービス業（他に分類されないもの）</t>
  </si>
  <si>
    <t>広告業</t>
  </si>
  <si>
    <t>技術サービス業（他に分類されないもの）</t>
  </si>
  <si>
    <t>宿泊業</t>
  </si>
  <si>
    <t>飲食店</t>
  </si>
  <si>
    <t>持ち帰り・配達飲食サービス業</t>
  </si>
  <si>
    <t>洗濯・理容・美容・浴場業</t>
  </si>
  <si>
    <t>その他の生活関連サービス業</t>
  </si>
  <si>
    <t>娯楽業</t>
  </si>
  <si>
    <t>学校教育</t>
  </si>
  <si>
    <t>医療業</t>
  </si>
  <si>
    <t>保健衛生</t>
  </si>
  <si>
    <t>社会保険・社会福祉・介護事業</t>
  </si>
  <si>
    <t>複合サービス事業</t>
  </si>
  <si>
    <t>郵便局</t>
  </si>
  <si>
    <t>協同組合（他に分類されないもの）</t>
  </si>
  <si>
    <t>廃棄物処理業</t>
  </si>
  <si>
    <t>自動車整備業</t>
  </si>
  <si>
    <t>機械等修理業（別掲を除く）</t>
  </si>
  <si>
    <t>職業紹介・労働者派遣業</t>
  </si>
  <si>
    <t>その他の事業サービス業</t>
  </si>
  <si>
    <t>政治・経済・文化団体</t>
  </si>
  <si>
    <t>その他のサービス業</t>
  </si>
  <si>
    <t>外国公務</t>
  </si>
  <si>
    <t>国家公務</t>
  </si>
  <si>
    <t>地方公務</t>
  </si>
  <si>
    <t>分類不能の産業</t>
  </si>
  <si>
    <t>大分類</t>
    <rPh sb="0" eb="3">
      <t>ダイブンルイ</t>
    </rPh>
    <phoneticPr fontId="2"/>
  </si>
  <si>
    <t>中分類</t>
    <rPh sb="0" eb="3">
      <t>チュウブンルイ</t>
    </rPh>
    <phoneticPr fontId="2"/>
  </si>
  <si>
    <t>№</t>
    <phoneticPr fontId="2"/>
  </si>
  <si>
    <t>所在地</t>
    <rPh sb="0" eb="3">
      <t>ショザイチ</t>
    </rPh>
    <phoneticPr fontId="2"/>
  </si>
  <si>
    <t>事業者名</t>
    <rPh sb="0" eb="3">
      <t>ジギョウシャ</t>
    </rPh>
    <rPh sb="3" eb="4">
      <t>メイ</t>
    </rPh>
    <phoneticPr fontId="2"/>
  </si>
  <si>
    <t>代表者役職</t>
    <rPh sb="0" eb="3">
      <t>ダイヒョウシャ</t>
    </rPh>
    <rPh sb="3" eb="5">
      <t>ヤクショク</t>
    </rPh>
    <phoneticPr fontId="2"/>
  </si>
  <si>
    <t>代表者氏名</t>
    <rPh sb="0" eb="3">
      <t>ダイヒョウシャ</t>
    </rPh>
    <rPh sb="3" eb="5">
      <t>シメイ</t>
    </rPh>
    <phoneticPr fontId="2"/>
  </si>
  <si>
    <t>電話番号</t>
    <rPh sb="0" eb="2">
      <t>デンワ</t>
    </rPh>
    <rPh sb="2" eb="4">
      <t>バンゴウ</t>
    </rPh>
    <phoneticPr fontId="2"/>
  </si>
  <si>
    <t>←「津幡町」から記入</t>
    <rPh sb="2" eb="5">
      <t>ツバタマチ</t>
    </rPh>
    <rPh sb="8" eb="10">
      <t>キニュウ</t>
    </rPh>
    <phoneticPr fontId="2"/>
  </si>
  <si>
    <t>認証取得の有無</t>
    <rPh sb="0" eb="2">
      <t>ニンショウ</t>
    </rPh>
    <rPh sb="2" eb="4">
      <t>シュトク</t>
    </rPh>
    <rPh sb="5" eb="7">
      <t>ウム</t>
    </rPh>
    <phoneticPr fontId="2"/>
  </si>
  <si>
    <t>←「いしかわ新型コロナ対策認証制度」の認証取得の有無を、リストから選択</t>
    <rPh sb="6" eb="8">
      <t>シンガタ</t>
    </rPh>
    <rPh sb="11" eb="13">
      <t>タイサク</t>
    </rPh>
    <rPh sb="13" eb="15">
      <t>ニンショウ</t>
    </rPh>
    <rPh sb="15" eb="17">
      <t>セイド</t>
    </rPh>
    <rPh sb="19" eb="21">
      <t>ニンショウ</t>
    </rPh>
    <rPh sb="21" eb="23">
      <t>シュトク</t>
    </rPh>
    <rPh sb="24" eb="26">
      <t>ウム</t>
    </rPh>
    <rPh sb="33" eb="35">
      <t>センタク</t>
    </rPh>
    <phoneticPr fontId="2"/>
  </si>
  <si>
    <t>← リストから選択</t>
    <rPh sb="7" eb="9">
      <t>センタク</t>
    </rPh>
    <phoneticPr fontId="2"/>
  </si>
  <si>
    <t>← 正式な名称を記入（株式会社〇〇〇など）</t>
    <rPh sb="2" eb="4">
      <t>セイシキ</t>
    </rPh>
    <rPh sb="5" eb="7">
      <t>メイショウ</t>
    </rPh>
    <rPh sb="8" eb="10">
      <t>キニュウ</t>
    </rPh>
    <rPh sb="11" eb="15">
      <t>カブシキガイシャ</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</si>
  <si>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</si>
  <si>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</si>
  <si>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</si>
  <si>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</si>
  <si>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</si>
  <si>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</si>
  <si>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</si>
  <si>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</si>
  <si>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令和３年</t>
    <rPh sb="0" eb="2">
      <t>レイワ</t>
    </rPh>
    <rPh sb="3" eb="4">
      <t>ネン</t>
    </rPh>
    <phoneticPr fontId="2"/>
  </si>
  <si>
    <t>月</t>
    <rPh sb="0" eb="1">
      <t>ツキ</t>
    </rPh>
    <phoneticPr fontId="2"/>
  </si>
  <si>
    <t>⑨</t>
    <phoneticPr fontId="2"/>
  </si>
  <si>
    <t>比較する年</t>
    <rPh sb="0" eb="2">
      <t>ヒカク</t>
    </rPh>
    <rPh sb="4" eb="5">
      <t>トシ</t>
    </rPh>
    <phoneticPr fontId="2"/>
  </si>
  <si>
    <t>⑩</t>
    <phoneticPr fontId="2"/>
  </si>
  <si>
    <t>← 売上高を比較する年を、リストから選択</t>
    <rPh sb="2" eb="4">
      <t>ウリアゲ</t>
    </rPh>
    <rPh sb="4" eb="5">
      <t>ダカ</t>
    </rPh>
    <rPh sb="6" eb="8">
      <t>ヒカク</t>
    </rPh>
    <rPh sb="10" eb="11">
      <t>トシ</t>
    </rPh>
    <rPh sb="18" eb="20">
      <t>センタク</t>
    </rPh>
    <phoneticPr fontId="2"/>
  </si>
  <si>
    <t>比較する月と売上高</t>
    <rPh sb="0" eb="2">
      <t>ヒカク</t>
    </rPh>
    <rPh sb="4" eb="5">
      <t>ツキ</t>
    </rPh>
    <rPh sb="6" eb="8">
      <t>ウリアゲ</t>
    </rPh>
    <rPh sb="8" eb="9">
      <t>ダカ</t>
    </rPh>
    <phoneticPr fontId="2"/>
  </si>
  <si>
    <t>← 売上高を比較する月と売上高を入力（半角数字）</t>
    <rPh sb="2" eb="4">
      <t>ウリアゲ</t>
    </rPh>
    <rPh sb="4" eb="5">
      <t>ダカ</t>
    </rPh>
    <rPh sb="6" eb="8">
      <t>ヒカク</t>
    </rPh>
    <rPh sb="10" eb="11">
      <t>ツキ</t>
    </rPh>
    <rPh sb="12" eb="14">
      <t>ウリアゲ</t>
    </rPh>
    <rPh sb="14" eb="15">
      <t>ダカ</t>
    </rPh>
    <rPh sb="16" eb="18">
      <t>ニュウリョク</t>
    </rPh>
    <rPh sb="19" eb="21">
      <t>ハンカク</t>
    </rPh>
    <rPh sb="21" eb="23">
      <t>スウジ</t>
    </rPh>
    <phoneticPr fontId="2"/>
  </si>
  <si>
    <t>売 上 高</t>
    <rPh sb="0" eb="1">
      <t>バイ</t>
    </rPh>
    <rPh sb="2" eb="3">
      <t>カミ</t>
    </rPh>
    <rPh sb="4" eb="5">
      <t>ダカ</t>
    </rPh>
    <phoneticPr fontId="2"/>
  </si>
  <si>
    <t>代表取締役</t>
    <rPh sb="0" eb="2">
      <t>ダイヒョウ</t>
    </rPh>
    <rPh sb="2" eb="5">
      <t>トリシマリヤク</t>
    </rPh>
    <phoneticPr fontId="2"/>
  </si>
  <si>
    <t>← 事業所の電話番号を記入（市外局番必要・半角）</t>
    <rPh sb="2" eb="5">
      <t>ジギョウショ</t>
    </rPh>
    <rPh sb="6" eb="8">
      <t>デンワ</t>
    </rPh>
    <rPh sb="8" eb="10">
      <t>バンゴウ</t>
    </rPh>
    <rPh sb="11" eb="13">
      <t>キニュウ</t>
    </rPh>
    <rPh sb="14" eb="16">
      <t>シガイ</t>
    </rPh>
    <rPh sb="16" eb="18">
      <t>キョクバン</t>
    </rPh>
    <rPh sb="18" eb="20">
      <t>ヒツヨウ</t>
    </rPh>
    <rPh sb="21" eb="23">
      <t>ハンカク</t>
    </rPh>
    <phoneticPr fontId="2"/>
  </si>
  <si>
    <t>あり</t>
    <phoneticPr fontId="2"/>
  </si>
  <si>
    <t>業種（大分類）</t>
    <rPh sb="0" eb="2">
      <t>ギョウシュ</t>
    </rPh>
    <rPh sb="3" eb="6">
      <t>ダイブンルイ</t>
    </rPh>
    <phoneticPr fontId="2"/>
  </si>
  <si>
    <t>業種（中分類）</t>
    <rPh sb="0" eb="2">
      <t>ギョウシュ</t>
    </rPh>
    <rPh sb="3" eb="6">
      <t>チュウブンルイ</t>
    </rPh>
    <phoneticPr fontId="2"/>
  </si>
  <si>
    <t>農業</t>
  </si>
  <si>
    <t>林業</t>
  </si>
  <si>
    <t>漁業</t>
  </si>
  <si>
    <t>建設業</t>
  </si>
  <si>
    <t>製造業</t>
  </si>
  <si>
    <t>宗教</t>
  </si>
  <si>
    <t>建築材料_鉱物・金属材料等卸売業</t>
  </si>
  <si>
    <t>保険業（保険媒介代理業_保険サービス業を含む）</t>
  </si>
  <si>
    <t>宿泊業_飲食サービス業</t>
  </si>
  <si>
    <t>計</t>
    <rPh sb="0" eb="1">
      <t>ケイ</t>
    </rPh>
    <phoneticPr fontId="2"/>
  </si>
  <si>
    <t>減少率</t>
    <rPh sb="0" eb="2">
      <t>ゲンショウ</t>
    </rPh>
    <rPh sb="2" eb="3">
      <t>リツ</t>
    </rPh>
    <phoneticPr fontId="2"/>
  </si>
  <si>
    <t>令和元年</t>
    <rPh sb="0" eb="2">
      <t>レイワ</t>
    </rPh>
    <rPh sb="2" eb="4">
      <t>ガンネン</t>
    </rPh>
    <phoneticPr fontId="2"/>
  </si>
  <si>
    <t>令和２年</t>
    <rPh sb="0" eb="2">
      <t>レイワ</t>
    </rPh>
    <rPh sb="3" eb="4">
      <t>ネン</t>
    </rPh>
    <phoneticPr fontId="2"/>
  </si>
  <si>
    <t>申請額</t>
    <rPh sb="0" eb="3">
      <t>シンセイガク</t>
    </rPh>
    <phoneticPr fontId="2"/>
  </si>
  <si>
    <t>加算額</t>
    <rPh sb="0" eb="3">
      <t>カサンガク</t>
    </rPh>
    <phoneticPr fontId="2"/>
  </si>
  <si>
    <t>交付申請額</t>
    <rPh sb="0" eb="2">
      <t>コウフ</t>
    </rPh>
    <rPh sb="2" eb="4">
      <t>シンセイ</t>
    </rPh>
    <rPh sb="4" eb="5">
      <t>ガク</t>
    </rPh>
    <phoneticPr fontId="2"/>
  </si>
  <si>
    <t>なし</t>
    <phoneticPr fontId="2"/>
  </si>
  <si>
    <t>中分類番号</t>
    <rPh sb="0" eb="3">
      <t>チュウブンルイ</t>
    </rPh>
    <rPh sb="3" eb="5">
      <t>バンゴウ</t>
    </rPh>
    <phoneticPr fontId="2"/>
  </si>
  <si>
    <t>様式第１号（第５条関係）</t>
  </si>
  <si>
    <t>（宛先）津幡町長</t>
  </si>
  <si>
    <t>主たる業種</t>
  </si>
  <si>
    <t>（日本標準産業分類）</t>
  </si>
  <si>
    <t>所 在 地</t>
  </si>
  <si>
    <t>事業者名</t>
  </si>
  <si>
    <t>代表者役職氏名</t>
  </si>
  <si>
    <t>電話番号</t>
  </si>
  <si>
    <t>津幡町事業継続支援金交付申請書兼実績報告書</t>
    <phoneticPr fontId="2"/>
  </si>
  <si>
    <t>　津幡町事業継続支援金の交付を受けたいので、津幡町事業継続支援金交付要綱第５条の規定により、関係書類を添えて申請します。</t>
    <phoneticPr fontId="2"/>
  </si>
  <si>
    <t>交付申請額</t>
  </si>
  <si>
    <t>対象期間の事業収入の対前年比又は前々年比減少率及び交付申請額</t>
  </si>
  <si>
    <t>対象月</t>
    <rPh sb="0" eb="2">
      <t>タイショウ</t>
    </rPh>
    <rPh sb="2" eb="3">
      <t>ツキ</t>
    </rPh>
    <phoneticPr fontId="2"/>
  </si>
  <si>
    <t>売上高</t>
    <rPh sb="0" eb="2">
      <t>ウリアゲ</t>
    </rPh>
    <rPh sb="2" eb="3">
      <t>タカ</t>
    </rPh>
    <phoneticPr fontId="2"/>
  </si>
  <si>
    <t>円</t>
    <rPh sb="0" eb="1">
      <t>エン</t>
    </rPh>
    <phoneticPr fontId="2"/>
  </si>
  <si>
    <t>％</t>
    <phoneticPr fontId="2"/>
  </si>
  <si>
    <t>「いしかわ新型コロナ対策認証制度」における認証を取得した事業者</t>
  </si>
  <si>
    <t>加算額（５万円）</t>
  </si>
  <si>
    <t>金</t>
    <rPh sb="0" eb="1">
      <t>キン</t>
    </rPh>
    <phoneticPr fontId="2"/>
  </si>
  <si>
    <t>添付書類</t>
  </si>
  <si>
    <t>・誓約書</t>
  </si>
  <si>
    <t>・売上台帳等</t>
  </si>
  <si>
    <t>・確定申告書類</t>
  </si>
  <si>
    <t>・石川県の「新型コロナ対策取組宣言」の宣言書又はステッカーを掲示した写真</t>
    <phoneticPr fontId="2"/>
  </si>
  <si>
    <r>
      <t>・</t>
    </r>
    <r>
      <rPr>
        <sz val="11"/>
        <color theme="1"/>
        <rFont val="ＭＳ 明朝"/>
        <family val="1"/>
        <charset val="128"/>
      </rPr>
      <t>「いしかわ新型コロナ対策認証制度」における認証を取得した事業者は、認証書の写し</t>
    </r>
  </si>
  <si>
    <t>Ｂ</t>
    <phoneticPr fontId="2"/>
  </si>
  <si>
    <t>Ｃ</t>
    <phoneticPr fontId="2"/>
  </si>
  <si>
    <t>Ａ</t>
    <phoneticPr fontId="2"/>
  </si>
  <si>
    <t>Ｄ</t>
    <phoneticPr fontId="2"/>
  </si>
  <si>
    <t>Ｅ</t>
    <phoneticPr fontId="2"/>
  </si>
  <si>
    <t>Ｆ</t>
    <phoneticPr fontId="2"/>
  </si>
  <si>
    <t>Ｇ</t>
    <phoneticPr fontId="2"/>
  </si>
  <si>
    <t>Ｈ</t>
    <phoneticPr fontId="2"/>
  </si>
  <si>
    <t>Ｉ</t>
    <phoneticPr fontId="2"/>
  </si>
  <si>
    <t>Ｊ</t>
    <phoneticPr fontId="2"/>
  </si>
  <si>
    <t>Ｋ</t>
    <phoneticPr fontId="2"/>
  </si>
  <si>
    <t>Ｌ</t>
    <phoneticPr fontId="2"/>
  </si>
  <si>
    <t>Ｍ</t>
    <phoneticPr fontId="2"/>
  </si>
  <si>
    <t>Ｎ</t>
    <phoneticPr fontId="2"/>
  </si>
  <si>
    <t>Ｏ</t>
    <phoneticPr fontId="2"/>
  </si>
  <si>
    <t>Ｐ</t>
    <phoneticPr fontId="2"/>
  </si>
  <si>
    <t>Ｑ</t>
    <phoneticPr fontId="2"/>
  </si>
  <si>
    <t>Ｒ</t>
    <phoneticPr fontId="2"/>
  </si>
  <si>
    <t>Ｓ</t>
    <phoneticPr fontId="2"/>
  </si>
  <si>
    <t>Ｔ</t>
    <phoneticPr fontId="2"/>
  </si>
  <si>
    <t>大分類番号</t>
    <rPh sb="0" eb="1">
      <t>ダイ</t>
    </rPh>
    <rPh sb="1" eb="3">
      <t>ブンルイ</t>
    </rPh>
    <rPh sb="3" eb="5">
      <t>バンゴウ</t>
    </rPh>
    <phoneticPr fontId="2"/>
  </si>
  <si>
    <t>年</t>
    <rPh sb="0" eb="1">
      <t>ネン</t>
    </rPh>
    <phoneticPr fontId="2"/>
  </si>
  <si>
    <t>令和</t>
    <rPh sb="0" eb="2">
      <t>レイワ</t>
    </rPh>
    <phoneticPr fontId="2"/>
  </si>
  <si>
    <t>比較対象月</t>
    <rPh sb="0" eb="2">
      <t>ヒカク</t>
    </rPh>
    <phoneticPr fontId="2"/>
  </si>
  <si>
    <t>津幡　太郎</t>
    <rPh sb="0" eb="2">
      <t>ツバタ</t>
    </rPh>
    <rPh sb="3" eb="5">
      <t>タロウ</t>
    </rPh>
    <phoneticPr fontId="2"/>
  </si>
  <si>
    <t>076-288-6704</t>
    <phoneticPr fontId="2"/>
  </si>
  <si>
    <t>津幡町字加賀爪ニ３番地</t>
    <rPh sb="0" eb="3">
      <t>ツバタマチ</t>
    </rPh>
    <rPh sb="3" eb="4">
      <t>アザ</t>
    </rPh>
    <rPh sb="4" eb="7">
      <t>カガツメ</t>
    </rPh>
    <rPh sb="9" eb="11">
      <t>バンチ</t>
    </rPh>
    <phoneticPr fontId="2"/>
  </si>
  <si>
    <t>窯業・土石製品製造業</t>
    <phoneticPr fontId="2"/>
  </si>
  <si>
    <t>農業_林業</t>
    <phoneticPr fontId="2"/>
  </si>
  <si>
    <t>鉱業_採石業_砂利採取業</t>
    <phoneticPr fontId="2"/>
  </si>
  <si>
    <t>運輸業_郵便業</t>
    <phoneticPr fontId="2"/>
  </si>
  <si>
    <t>卸売業_小売業</t>
    <phoneticPr fontId="2"/>
  </si>
  <si>
    <t>金融業_保険業</t>
    <phoneticPr fontId="2"/>
  </si>
  <si>
    <t>不動産業_物品賃貸業</t>
    <phoneticPr fontId="2"/>
  </si>
  <si>
    <t>学術研究_専門・技術サービス業</t>
    <phoneticPr fontId="2"/>
  </si>
  <si>
    <t>宿泊業_飲食サービス業</t>
    <phoneticPr fontId="2"/>
  </si>
  <si>
    <t>生活関連サービス業_娯楽業</t>
    <phoneticPr fontId="2"/>
  </si>
  <si>
    <t>教育_学習支援業</t>
    <phoneticPr fontId="2"/>
  </si>
  <si>
    <t>医療_福祉</t>
    <phoneticPr fontId="2"/>
  </si>
  <si>
    <t>貸金業_クレジットカード業等非預金信用機関</t>
    <phoneticPr fontId="2"/>
  </si>
  <si>
    <t>その他の教育_学習支援業</t>
    <phoneticPr fontId="2"/>
  </si>
  <si>
    <t>公務_他に分類されるものを除く</t>
    <phoneticPr fontId="2"/>
  </si>
  <si>
    <t>サービス業_他に分類されないもの</t>
    <phoneticPr fontId="2"/>
  </si>
  <si>
    <t>建築材料_鉱物・金属材料等卸売業</t>
    <phoneticPr fontId="2"/>
  </si>
  <si>
    <t>金融商品取引業_商品先物取引業</t>
    <phoneticPr fontId="2"/>
  </si>
  <si>
    <t>保険業（保険媒介代理業_保険サービス業を含む）</t>
    <phoneticPr fontId="2"/>
  </si>
  <si>
    <t>学術・開発研究機関</t>
    <phoneticPr fontId="2"/>
  </si>
  <si>
    <t>あり</t>
  </si>
  <si>
    <t>株式会社　津幡町商店</t>
    <rPh sb="0" eb="4">
      <t>カブシキガイシャ</t>
    </rPh>
    <rPh sb="5" eb="8">
      <t>ツバタマチ</t>
    </rPh>
    <rPh sb="8" eb="10">
      <t>ショウテン</t>
    </rPh>
    <phoneticPr fontId="2"/>
  </si>
  <si>
    <t>①～⑩について、選択・入力し、印刷画面シートを印刷てください。</t>
    <rPh sb="8" eb="10">
      <t>センタク</t>
    </rPh>
    <rPh sb="11" eb="13">
      <t>ニュウリョク</t>
    </rPh>
    <rPh sb="15" eb="17">
      <t>インサツ</t>
    </rPh>
    <rPh sb="17" eb="19">
      <t>ガメン</t>
    </rPh>
    <rPh sb="23" eb="25">
      <t>インサツ</t>
    </rPh>
    <phoneticPr fontId="2"/>
  </si>
  <si>
    <t>　※今年１月から９月までの連続した３か月と前年又は前々年同期と比較</t>
    <phoneticPr fontId="2"/>
  </si>
  <si>
    <t>「津幡町事業継続支援金交付申請書兼実績報告書」入力シート</t>
    <rPh sb="1" eb="4">
      <t>ツバタマチ</t>
    </rPh>
    <rPh sb="4" eb="6">
      <t>ジギョウ</t>
    </rPh>
    <rPh sb="6" eb="8">
      <t>ケイゾク</t>
    </rPh>
    <rPh sb="8" eb="11">
      <t>シエンキン</t>
    </rPh>
    <rPh sb="11" eb="13">
      <t>コウフ</t>
    </rPh>
    <rPh sb="13" eb="16">
      <t>シンセイショ</t>
    </rPh>
    <rPh sb="16" eb="17">
      <t>ケン</t>
    </rPh>
    <rPh sb="17" eb="19">
      <t>ジッセキ</t>
    </rPh>
    <rPh sb="19" eb="22">
      <t>ホウコクショ</t>
    </rPh>
    <rPh sb="23" eb="25">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</si>
</sst>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411]ggge&quot;年&quot;m&quot;月&quot;d&quot;日&quot;;@"/>
    <numFmt numFmtId="178" formatCode="0.0"/>
  </numFmts>
  <fonts count="12">
    <font>
      <sz val="12"/>
      <color theme="1"/>
      <name val="ＭＳ 明朝"/>
      <family val="2"/>
      <charset val="128"/>
    </font>
    <font>
      <sz val="12"/>
      <color theme="1"/>
      <name val="ＭＳ 明朝"/>
      <family val="2"/>
      <charset val="128"/>
    </font>
    <font>
      <sz val="6"/>
      <name val="ＭＳ 明朝"/>
      <family val="2"/>
      <charset val="128"/>
    </font>
    <font>
      <sz val="11"/>
      <color theme="1"/>
      <name val="HGｺﾞｼｯｸM"/>
      <family val="3"/>
      <charset val="128"/>
    </font>
    <font>
      <sz val="12"/>
      <color theme="1"/>
      <name val="HGｺﾞｼｯｸM"/>
      <family val="3"/>
      <charset val="128"/>
    </font>
    <font>
      <sz val="12"/>
      <color theme="1"/>
      <name val="HGS創英角ｺﾞｼｯｸUB"/>
      <family val="3"/>
      <charset val="128"/>
    </font>
    <font>
      <sz val="10.5"/>
      <color theme="1"/>
      <name val="ＭＳ 明朝"/>
      <family val="1"/>
      <charset val="128"/>
    </font>
    <font>
      <sz val="11"/>
      <color theme="1"/>
      <name val="ＭＳ 明朝"/>
      <family val="1"/>
      <charset val="128"/>
    </font>
    <font>
      <sz val="12"/>
      <name val="ＭＳ 明朝"/>
      <family val="2"/>
      <charset val="128"/>
    </font>
    <font>
      <b/>
      <sz val="12"/>
      <color theme="1"/>
      <name val="HGｺﾞｼｯｸM"/>
      <family val="3"/>
      <charset val="128"/>
    </font>
    <font>
      <sz val="12"/>
      <color rgb="FFFF0000"/>
      <name val="HGｺﾞｼｯｸM"/>
      <family val="3"/>
      <charset val="128"/>
    </font>
    <font>
      <b/>
      <sz val="10"/>
      <color indexed="81"/>
      <name val="MS P ゴシック"/>
      <family val="3"/>
      <charset val="128"/>
    </font>
  </fonts>
  <fills count="3">
    <fill>
      <patternFill patternType="none"/>
    </fill>
    <fill>
      <patternFill patternType="gray125"/>
    </fill>
    <fill>
      <patternFill patternType="solid">
        <fgColor theme="7"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3" fillId="0" borderId="0" xfId="0" applyFont="1" applyFill="1">
      <alignment vertical="center"/>
    </xf>
    <xf numFmtId="0" fontId="4" fillId="0" borderId="0" xfId="0" applyFont="1">
      <alignment vertical="center"/>
    </xf>
    <xf numFmtId="0" fontId="4" fillId="0" borderId="0" xfId="0" quotePrefix="1" applyFont="1">
      <alignment vertical="center"/>
    </xf>
    <xf numFmtId="0" fontId="4" fillId="0" borderId="0" xfId="0" applyFont="1" applyAlignment="1">
      <alignment horizontal="distributed" vertical="center" indent="1"/>
    </xf>
    <xf numFmtId="0" fontId="4" fillId="0" borderId="0" xfId="0" applyFont="1" applyBorder="1">
      <alignment vertical="center"/>
    </xf>
    <xf numFmtId="0" fontId="4" fillId="0" borderId="0" xfId="0" quotePrefix="1" applyFont="1" applyBorder="1">
      <alignment vertical="center"/>
    </xf>
    <xf numFmtId="0" fontId="4" fillId="0" borderId="0" xfId="0" applyFont="1" applyAlignment="1">
      <alignment horizontal="center" vertical="center"/>
    </xf>
    <xf numFmtId="0" fontId="4" fillId="2" borderId="1"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distributed" vertical="center" indent="1"/>
    </xf>
    <xf numFmtId="0" fontId="5" fillId="0" borderId="0" xfId="0" applyFont="1" applyAlignment="1">
      <alignment horizontal="left" vertical="center"/>
    </xf>
    <xf numFmtId="0" fontId="4" fillId="0" borderId="1" xfId="0" applyFont="1" applyFill="1" applyBorder="1" applyAlignment="1">
      <alignment horizontal="distributed" vertical="center" indent="1"/>
    </xf>
    <xf numFmtId="0" fontId="4" fillId="0" borderId="0" xfId="0" applyFont="1" applyFill="1" applyBorder="1" applyAlignment="1">
      <alignment horizontal="distributed" vertical="center" indent="1"/>
    </xf>
    <xf numFmtId="9" fontId="3" fillId="0" borderId="0" xfId="0" applyNumberFormat="1" applyFont="1">
      <alignment vertical="center"/>
    </xf>
    <xf numFmtId="38" fontId="3" fillId="0" borderId="0" xfId="1" applyFont="1">
      <alignment vertical="center"/>
    </xf>
    <xf numFmtId="0" fontId="6" fillId="0" borderId="0" xfId="0" applyFont="1">
      <alignment vertical="center"/>
    </xf>
    <xf numFmtId="0" fontId="0" fillId="0" borderId="0" xfId="0" applyAlignment="1">
      <alignment horizontal="center" vertical="center"/>
    </xf>
    <xf numFmtId="38" fontId="0" fillId="0" borderId="0" xfId="1" applyFont="1" applyAlignment="1">
      <alignment vertical="center"/>
    </xf>
    <xf numFmtId="38" fontId="0" fillId="0" borderId="0" xfId="1" applyFont="1" applyAlignment="1">
      <alignment horizontal="center" vertical="center"/>
    </xf>
    <xf numFmtId="0" fontId="0" fillId="0" borderId="9" xfId="0" applyBorder="1">
      <alignment vertical="center"/>
    </xf>
    <xf numFmtId="38" fontId="0" fillId="0" borderId="0" xfId="1" applyFont="1" applyAlignment="1">
      <alignment horizontal="right" vertical="center"/>
    </xf>
    <xf numFmtId="0" fontId="8" fillId="0" borderId="0" xfId="0" applyFont="1" applyFill="1">
      <alignment vertical="center"/>
    </xf>
    <xf numFmtId="0" fontId="4" fillId="0" borderId="0" xfId="0" applyFont="1" applyAlignment="1">
      <alignment horizontal="right" vertical="center"/>
    </xf>
    <xf numFmtId="0" fontId="4" fillId="0" borderId="0" xfId="0" applyFont="1" applyBorder="1" applyAlignment="1">
      <alignment vertical="center" shrinkToFit="1"/>
    </xf>
    <xf numFmtId="0" fontId="4" fillId="0" borderId="0" xfId="0" applyFont="1" applyAlignment="1">
      <alignment vertical="center" shrinkToFit="1"/>
    </xf>
    <xf numFmtId="0" fontId="4" fillId="0" borderId="0" xfId="0" applyFont="1" applyAlignment="1">
      <alignment horizontal="distributed" vertical="center" shrinkToFit="1"/>
    </xf>
    <xf numFmtId="0" fontId="4" fillId="0" borderId="0" xfId="0" quotePrefix="1" applyFont="1" applyAlignment="1">
      <alignment vertical="center" shrinkToFit="1"/>
    </xf>
    <xf numFmtId="0" fontId="4" fillId="0" borderId="2" xfId="0" applyFont="1" applyBorder="1" applyAlignment="1">
      <alignment horizontal="distributed" vertical="center" shrinkToFit="1"/>
    </xf>
    <xf numFmtId="38" fontId="4" fillId="2" borderId="1" xfId="1" applyFont="1" applyFill="1" applyBorder="1" applyAlignment="1">
      <alignment horizontal="right" vertical="center" shrinkToFit="1"/>
    </xf>
    <xf numFmtId="38" fontId="4" fillId="0" borderId="1" xfId="1" applyFont="1" applyFill="1" applyBorder="1" applyAlignment="1">
      <alignment horizontal="right" vertical="center" shrinkToFit="1"/>
    </xf>
    <xf numFmtId="38" fontId="4" fillId="0" borderId="0" xfId="1" applyFont="1" applyFill="1" applyBorder="1" applyAlignment="1">
      <alignment horizontal="right" vertical="center" shrinkToFit="1"/>
    </xf>
    <xf numFmtId="0" fontId="4" fillId="0" borderId="1" xfId="0" applyFont="1" applyBorder="1" applyAlignment="1">
      <alignment horizontal="distributed" vertical="center" shrinkToFit="1"/>
    </xf>
    <xf numFmtId="176" fontId="4" fillId="0" borderId="1" xfId="2" applyNumberFormat="1" applyFont="1" applyBorder="1" applyAlignment="1">
      <alignment horizontal="right" vertical="center" shrinkToFit="1"/>
    </xf>
    <xf numFmtId="38" fontId="4" fillId="0" borderId="1" xfId="1" applyFont="1" applyFill="1" applyBorder="1" applyAlignment="1">
      <alignment horizontal="center" vertical="center" shrinkToFit="1"/>
    </xf>
    <xf numFmtId="0" fontId="9" fillId="0" borderId="0" xfId="0" applyFont="1">
      <alignment vertical="center"/>
    </xf>
    <xf numFmtId="0" fontId="10" fillId="0" borderId="0" xfId="0" applyFont="1">
      <alignment vertical="center"/>
    </xf>
    <xf numFmtId="0" fontId="0" fillId="0" borderId="5" xfId="0" applyBorder="1" applyAlignment="1">
      <alignment horizontal="center" vertical="center" shrinkToFit="1"/>
    </xf>
    <xf numFmtId="0" fontId="0" fillId="0" borderId="6" xfId="0" applyBorder="1" applyAlignment="1">
      <alignment vertical="center" shrinkToFit="1"/>
    </xf>
    <xf numFmtId="0" fontId="0" fillId="0" borderId="6" xfId="0" applyBorder="1" applyAlignment="1">
      <alignment horizontal="center" vertical="center" shrinkToFit="1"/>
    </xf>
    <xf numFmtId="0" fontId="0" fillId="0" borderId="0" xfId="0" applyAlignment="1">
      <alignment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38" fontId="0" fillId="0" borderId="0" xfId="1" applyFont="1" applyAlignment="1">
      <alignment horizontal="center" vertical="center" shrinkToFit="1"/>
    </xf>
    <xf numFmtId="0" fontId="0" fillId="0" borderId="1"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4" xfId="0" applyBorder="1" applyAlignment="1">
      <alignment vertical="center" shrinkToFit="1"/>
    </xf>
    <xf numFmtId="0" fontId="0" fillId="0" borderId="6" xfId="0" applyBorder="1" applyAlignment="1">
      <alignment vertical="center" shrinkToFit="1"/>
    </xf>
    <xf numFmtId="0" fontId="0" fillId="0" borderId="5" xfId="0" applyBorder="1" applyAlignment="1">
      <alignment vertical="center" shrinkToFit="1"/>
    </xf>
    <xf numFmtId="0" fontId="0" fillId="0" borderId="6" xfId="0" applyBorder="1" applyAlignment="1">
      <alignment horizontal="center" vertical="center" shrinkToFit="1"/>
    </xf>
    <xf numFmtId="0" fontId="0" fillId="0" borderId="0" xfId="0" applyAlignment="1">
      <alignment horizontal="center" vertical="center"/>
    </xf>
    <xf numFmtId="0" fontId="0" fillId="0" borderId="0" xfId="0" applyAlignment="1">
      <alignment vertical="center" wrapText="1"/>
    </xf>
    <xf numFmtId="0" fontId="6" fillId="0" borderId="1" xfId="0" applyFont="1" applyBorder="1" applyAlignment="1">
      <alignment horizontal="center" vertical="center" shrinkToFit="1"/>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38" fontId="0" fillId="0" borderId="7" xfId="1" applyFont="1" applyBorder="1" applyAlignment="1">
      <alignment vertical="center" shrinkToFit="1"/>
    </xf>
    <xf numFmtId="38" fontId="0" fillId="0" borderId="8" xfId="1" applyFont="1" applyBorder="1" applyAlignment="1">
      <alignment vertical="center" shrinkToFit="1"/>
    </xf>
    <xf numFmtId="0" fontId="6" fillId="0" borderId="0" xfId="0" applyFont="1" applyAlignment="1">
      <alignment vertical="center" wrapText="1"/>
    </xf>
    <xf numFmtId="38" fontId="0" fillId="0" borderId="4" xfId="1" applyFont="1" applyBorder="1" applyAlignment="1">
      <alignment vertical="center" shrinkToFit="1"/>
    </xf>
    <xf numFmtId="38" fontId="0" fillId="0" borderId="6" xfId="1" applyFont="1" applyBorder="1" applyAlignment="1">
      <alignment vertical="center" shrinkToFit="1"/>
    </xf>
    <xf numFmtId="178" fontId="0" fillId="0" borderId="4" xfId="1" applyNumberFormat="1" applyFont="1" applyBorder="1" applyAlignment="1">
      <alignment vertical="center" shrinkToFit="1"/>
    </xf>
    <xf numFmtId="178" fontId="0" fillId="0" borderId="6" xfId="1" applyNumberFormat="1" applyFont="1" applyBorder="1" applyAlignment="1">
      <alignment vertical="center" shrinkToFit="1"/>
    </xf>
    <xf numFmtId="177" fontId="0" fillId="0" borderId="0" xfId="0" applyNumberFormat="1" applyAlignment="1">
      <alignment horizontal="center" vertical="center" shrinkToFit="1"/>
    </xf>
    <xf numFmtId="0" fontId="6" fillId="0" borderId="3" xfId="0" applyFont="1" applyBorder="1" applyAlignment="1">
      <alignment horizontal="center" vertical="center" shrinkToFit="1"/>
    </xf>
    <xf numFmtId="0" fontId="6" fillId="0" borderId="2" xfId="0" applyFont="1" applyBorder="1" applyAlignment="1">
      <alignment horizontal="center" vertical="center" shrinkToFit="1"/>
    </xf>
    <xf numFmtId="38" fontId="0" fillId="0" borderId="10" xfId="0" applyNumberFormat="1" applyBorder="1" applyAlignment="1">
      <alignment horizontal="center" vertical="center" shrinkToFit="1"/>
    </xf>
    <xf numFmtId="0" fontId="0" fillId="0" borderId="11" xfId="0" applyBorder="1" applyAlignment="1">
      <alignment horizontal="center" vertical="center" shrinkToFit="1"/>
    </xf>
    <xf numFmtId="38" fontId="0" fillId="0" borderId="11" xfId="0" applyNumberFormat="1" applyBorder="1" applyAlignment="1">
      <alignment horizontal="center" vertical="center" shrinkToFit="1"/>
    </xf>
    <xf numFmtId="0" fontId="0" fillId="0" borderId="12"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429F8-2DA0-4410-9626-D8A444F85FF1}">
  <sheetPr>
    <tabColor rgb="FFFFFF00"/>
  </sheetPr>
  <dimension ref="A1:G31"/>
  <sheetViews>
    <sheetView showGridLines="0" tabSelected="1" workbookViewId="0">
      <selection activeCell="D4" sqref="D4:E4"/>
    </sheetView>
  </sheetViews>
  <sheetFormatPr defaultRowHeight="22.5" customHeight="1"/>
  <cols>
    <col min="1" max="1" width="2.625" style="3" customWidth="1"/>
    <col min="2" max="2" width="2.5" style="8" customWidth="1"/>
    <col min="3" max="3" width="19.625" style="5" customWidth="1"/>
    <col min="4" max="4" width="20.625" style="27" customWidth="1"/>
    <col min="5" max="5" width="20.625" style="26" customWidth="1"/>
    <col min="6" max="6" width="1.875" style="3" customWidth="1"/>
    <col min="7" max="7" width="52.625" style="3" customWidth="1"/>
    <col min="8" max="8" width="5.75" style="3" customWidth="1"/>
    <col min="9" max="9" width="5.125" style="3" customWidth="1"/>
    <col min="10" max="10" width="7.5" style="3" customWidth="1"/>
    <col min="11" max="11" width="6.125" style="3" customWidth="1"/>
    <col min="12" max="16384" width="9" style="3"/>
  </cols>
  <sheetData>
    <row r="1" spans="1:7" ht="22.5" customHeight="1">
      <c r="A1" s="36" t="s">
        <v>220</v>
      </c>
    </row>
    <row r="2" spans="1:7" ht="22.5" customHeight="1">
      <c r="B2" s="12" t="s">
        <v>218</v>
      </c>
    </row>
    <row r="3" spans="1:7" ht="11.25" customHeight="1">
      <c r="C3" s="11"/>
    </row>
    <row r="4" spans="1:7" ht="21" customHeight="1">
      <c r="B4" s="10" t="s">
        <v>104</v>
      </c>
      <c r="C4" s="25" t="s">
        <v>124</v>
      </c>
      <c r="D4" s="42" t="s">
        <v>134</v>
      </c>
      <c r="E4" s="43"/>
      <c r="F4" s="6"/>
      <c r="G4" s="3" t="s">
        <v>102</v>
      </c>
    </row>
    <row r="5" spans="1:7" ht="21" customHeight="1">
      <c r="B5" s="10" t="s">
        <v>105</v>
      </c>
      <c r="C5" s="25" t="s">
        <v>125</v>
      </c>
      <c r="D5" s="42" t="s">
        <v>68</v>
      </c>
      <c r="E5" s="43"/>
      <c r="F5" s="6"/>
      <c r="G5" s="3" t="s">
        <v>102</v>
      </c>
    </row>
    <row r="6" spans="1:7" ht="21" customHeight="1">
      <c r="B6" s="10" t="s">
        <v>106</v>
      </c>
      <c r="C6" s="25" t="s">
        <v>94</v>
      </c>
      <c r="D6" s="42" t="s">
        <v>195</v>
      </c>
      <c r="E6" s="43"/>
      <c r="F6" s="6"/>
      <c r="G6" s="3" t="s">
        <v>99</v>
      </c>
    </row>
    <row r="7" spans="1:7" ht="21" customHeight="1">
      <c r="B7" s="10" t="s">
        <v>107</v>
      </c>
      <c r="C7" s="25" t="s">
        <v>95</v>
      </c>
      <c r="D7" s="42" t="s">
        <v>217</v>
      </c>
      <c r="E7" s="43"/>
      <c r="F7" s="6"/>
      <c r="G7" s="3" t="s">
        <v>103</v>
      </c>
    </row>
    <row r="8" spans="1:7" ht="21" customHeight="1">
      <c r="B8" s="10" t="s">
        <v>108</v>
      </c>
      <c r="C8" s="25" t="s">
        <v>96</v>
      </c>
      <c r="D8" s="42" t="s">
        <v>121</v>
      </c>
      <c r="E8" s="43"/>
      <c r="F8" s="6"/>
    </row>
    <row r="9" spans="1:7" ht="21" customHeight="1">
      <c r="B9" s="10" t="s">
        <v>109</v>
      </c>
      <c r="C9" s="25" t="s">
        <v>97</v>
      </c>
      <c r="D9" s="42" t="s">
        <v>193</v>
      </c>
      <c r="E9" s="43"/>
      <c r="F9" s="6"/>
    </row>
    <row r="10" spans="1:7" ht="21" customHeight="1">
      <c r="B10" s="10" t="s">
        <v>110</v>
      </c>
      <c r="C10" s="25" t="s">
        <v>98</v>
      </c>
      <c r="D10" s="42" t="s">
        <v>194</v>
      </c>
      <c r="E10" s="43"/>
      <c r="F10" s="7"/>
      <c r="G10" s="3" t="s">
        <v>122</v>
      </c>
    </row>
    <row r="11" spans="1:7" ht="11.25" customHeight="1">
      <c r="B11" s="10"/>
      <c r="C11" s="25"/>
      <c r="E11" s="28"/>
      <c r="F11" s="4"/>
    </row>
    <row r="12" spans="1:7" ht="20.25" customHeight="1">
      <c r="B12" s="10" t="s">
        <v>111</v>
      </c>
      <c r="C12" s="25" t="s">
        <v>100</v>
      </c>
      <c r="D12" s="42" t="s">
        <v>216</v>
      </c>
      <c r="E12" s="43"/>
      <c r="F12" s="6"/>
      <c r="G12" s="3" t="s">
        <v>101</v>
      </c>
    </row>
    <row r="13" spans="1:7" ht="11.25" customHeight="1">
      <c r="B13" s="10"/>
      <c r="C13" s="25"/>
    </row>
    <row r="14" spans="1:7" ht="20.25" customHeight="1">
      <c r="B14" s="10" t="s">
        <v>114</v>
      </c>
      <c r="C14" s="25" t="s">
        <v>115</v>
      </c>
      <c r="D14" s="42" t="s">
        <v>137</v>
      </c>
      <c r="E14" s="43"/>
      <c r="G14" s="3" t="s">
        <v>117</v>
      </c>
    </row>
    <row r="15" spans="1:7" ht="11.25" customHeight="1">
      <c r="C15" s="26"/>
    </row>
    <row r="16" spans="1:7" ht="20.25" customHeight="1">
      <c r="B16" s="8" t="s">
        <v>116</v>
      </c>
      <c r="C16" s="25" t="s">
        <v>118</v>
      </c>
      <c r="D16" s="26"/>
    </row>
    <row r="17" spans="2:7" ht="21" customHeight="1">
      <c r="B17" s="3"/>
      <c r="C17" s="44" t="s">
        <v>113</v>
      </c>
      <c r="D17" s="46" t="s">
        <v>120</v>
      </c>
      <c r="E17" s="47"/>
    </row>
    <row r="18" spans="2:7" ht="21" customHeight="1">
      <c r="B18" s="3"/>
      <c r="C18" s="45"/>
      <c r="D18" s="29" t="s">
        <v>112</v>
      </c>
      <c r="E18" s="29" t="str">
        <f>IF(D14="","",D14)</f>
        <v>令和元年</v>
      </c>
      <c r="G18" s="37" t="s">
        <v>219</v>
      </c>
    </row>
    <row r="19" spans="2:7" ht="21" customHeight="1">
      <c r="B19" s="3"/>
      <c r="C19" s="9">
        <v>4</v>
      </c>
      <c r="D19" s="30">
        <v>304000</v>
      </c>
      <c r="E19" s="30">
        <v>500000</v>
      </c>
      <c r="G19" s="3" t="s">
        <v>119</v>
      </c>
    </row>
    <row r="20" spans="2:7" ht="21" customHeight="1">
      <c r="B20" s="3"/>
      <c r="C20" s="9">
        <v>5</v>
      </c>
      <c r="D20" s="30">
        <v>450000</v>
      </c>
      <c r="E20" s="30">
        <v>600000</v>
      </c>
      <c r="G20" s="37" t="str">
        <f>IF(C20=C19+1,"","連続した月を入力してください")</f>
        <v/>
      </c>
    </row>
    <row r="21" spans="2:7" ht="21" customHeight="1">
      <c r="B21" s="3"/>
      <c r="C21" s="9">
        <v>6</v>
      </c>
      <c r="D21" s="30">
        <v>510000</v>
      </c>
      <c r="E21" s="30">
        <v>700000</v>
      </c>
      <c r="G21" s="37" t="str">
        <f>IF(C21=C20+1,"","連続した月を入力してください")</f>
        <v/>
      </c>
    </row>
    <row r="22" spans="2:7" ht="21" customHeight="1">
      <c r="C22" s="13" t="s">
        <v>135</v>
      </c>
      <c r="D22" s="31">
        <f>ROUNDDOWN(SUM(D19:D21),0)</f>
        <v>1264000</v>
      </c>
      <c r="E22" s="31">
        <f>ROUNDDOWN(SUM(E19:E21),0)</f>
        <v>1800000</v>
      </c>
    </row>
    <row r="23" spans="2:7" ht="11.25" customHeight="1">
      <c r="C23" s="14"/>
      <c r="D23" s="32"/>
      <c r="E23" s="32"/>
    </row>
    <row r="24" spans="2:7" ht="20.25" customHeight="1">
      <c r="C24" s="3"/>
      <c r="D24" s="33" t="s">
        <v>136</v>
      </c>
      <c r="E24" s="34">
        <f>ROUNDDOWN((E22-D22)/E22,3)</f>
        <v>0.29699999999999999</v>
      </c>
    </row>
    <row r="25" spans="2:7" ht="20.25" customHeight="1">
      <c r="D25" s="33" t="s">
        <v>139</v>
      </c>
      <c r="E25" s="31">
        <f>LOOKUP(E24,申請額)*10000</f>
        <v>100000</v>
      </c>
    </row>
    <row r="26" spans="2:7" ht="20.25" customHeight="1">
      <c r="D26" s="33" t="s">
        <v>140</v>
      </c>
      <c r="E26" s="31">
        <f>IF(D12="あり",5,0)*10000</f>
        <v>50000</v>
      </c>
    </row>
    <row r="27" spans="2:7" ht="20.25" customHeight="1">
      <c r="D27" s="33" t="s">
        <v>141</v>
      </c>
      <c r="E27" s="31">
        <f>SUM(E25:E26)</f>
        <v>150000</v>
      </c>
    </row>
    <row r="28" spans="2:7" ht="10.5" customHeight="1"/>
    <row r="29" spans="2:7" ht="20.25" customHeight="1">
      <c r="D29" s="33" t="s">
        <v>189</v>
      </c>
      <c r="E29" s="35" t="str">
        <f>VLOOKUP(D4,大分類,2,FALSE)</f>
        <v>Ｍ</v>
      </c>
    </row>
    <row r="30" spans="2:7" ht="20.25" customHeight="1">
      <c r="D30" s="33" t="s">
        <v>143</v>
      </c>
      <c r="E30" s="35">
        <f>VLOOKUP(D5,中分類,2,FALSE)</f>
        <v>76</v>
      </c>
    </row>
    <row r="31" spans="2:7" ht="22.5" customHeight="1">
      <c r="E31" s="27"/>
      <c r="F31" s="5"/>
    </row>
  </sheetData>
  <sheetProtection algorithmName="SHA-512" hashValue="wiqQBIOPp4HThDO0mh9AJ7JusRbb6bA0kEQsrppcpn5cAx+dxfrOLs1BYut7A+PxyDPJR4fcSF5G0WoU3g86/A==" saltValue="t2PgMzJEd+/Q5fpsd8rhVQ==" spinCount="100000" sheet="1" objects="1" scenarios="1"/>
  <protectedRanges>
    <protectedRange sqref="C19:E21" name="範囲4"/>
    <protectedRange sqref="D12:E12" name="範囲2"/>
    <protectedRange sqref="D4:E10" name="範囲1"/>
    <protectedRange sqref="D14:E14" name="範囲3"/>
  </protectedRanges>
  <mergeCells count="11">
    <mergeCell ref="D9:E9"/>
    <mergeCell ref="D8:E8"/>
    <mergeCell ref="D4:E4"/>
    <mergeCell ref="C17:C18"/>
    <mergeCell ref="D17:E17"/>
    <mergeCell ref="D5:E5"/>
    <mergeCell ref="D6:E6"/>
    <mergeCell ref="D7:E7"/>
    <mergeCell ref="D14:E14"/>
    <mergeCell ref="D12:E12"/>
    <mergeCell ref="D10:E10"/>
  </mergeCells>
  <phoneticPr fontId="2"/>
  <dataValidations count="6">
    <dataValidation type="list" allowBlank="1" showInputMessage="1" showErrorMessage="1" sqref="D5:E5" xr:uid="{3DEADA9E-79FD-4F16-8F8E-26B2937E85F1}">
      <formula1>INDIRECT($D$4)</formula1>
    </dataValidation>
    <dataValidation type="list" allowBlank="1" showInputMessage="1" showErrorMessage="1" sqref="D14:E14" xr:uid="{98191607-E7F7-45B5-AD5B-6388D35F79BB}">
      <formula1>比較年</formula1>
    </dataValidation>
    <dataValidation type="list" allowBlank="1" showInputMessage="1" showErrorMessage="1" sqref="D12:E12" xr:uid="{480E05BE-6722-4D49-9A5C-FC9FAE2A1B10}">
      <formula1>有無</formula1>
    </dataValidation>
    <dataValidation type="whole" showInputMessage="1" showErrorMessage="1" sqref="C21" xr:uid="{58366529-22B8-4820-BA31-F8F0B5CCFF18}">
      <formula1>3</formula1>
      <formula2>9</formula2>
    </dataValidation>
    <dataValidation type="whole" showInputMessage="1" showErrorMessage="1" sqref="C19" xr:uid="{457DEE26-5398-4479-83A9-5CC1A2FD085F}">
      <formula1>1</formula1>
      <formula2>7</formula2>
    </dataValidation>
    <dataValidation type="whole" showInputMessage="1" showErrorMessage="1" sqref="C20" xr:uid="{028659BD-630C-44B1-A95B-88AF9685F468}">
      <formula1>2</formula1>
      <formula2>8</formula2>
    </dataValidation>
  </dataValidations>
  <printOptions horizontalCentered="1"/>
  <pageMargins left="0.70866141732283472" right="0.70866141732283472" top="0.59055118110236227" bottom="0.59055118110236227" header="0.31496062992125984" footer="0.31496062992125984"/>
  <pageSetup paperSize="9" orientation="landscape"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D3A71D35-4B24-4324-8E25-C2F376E0F8EB}">
          <x14:formula1>
            <xm:f>産業分類!$D$2:$D$21</xm:f>
          </x14:formula1>
          <xm:sqref>D4:E4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D8073-51EA-42FF-A94C-EE60B7502DFB}">
  <sheetPr>
    <tabColor rgb="FFFF0000"/>
  </sheetPr>
  <dimension ref="A1:Z36"/>
  <sheetViews>
    <sheetView showGridLines="0" view="pageBreakPreview" topLeftCell="A16" zoomScaleNormal="100" zoomScaleSheetLayoutView="100" workbookViewId="0"/>
  </sheetViews>
  <sheetFormatPr defaultColWidth="3.125" defaultRowHeight="21" customHeight="1"/>
  <cols>
    <col min="19" max="19" width="3.125" customWidth="1"/>
    <col min="26" max="28" width="17" customWidth="1"/>
  </cols>
  <sheetData>
    <row r="1" spans="1:24" ht="21" customHeight="1">
      <c r="A1" s="17" t="s">
        <v>144</v>
      </c>
    </row>
    <row r="2" spans="1:24" ht="21" customHeight="1">
      <c r="S2" s="69">
        <f ca="1">TODAY()</f>
        <v>44468</v>
      </c>
      <c r="T2" s="69"/>
      <c r="U2" s="69"/>
      <c r="V2" s="69"/>
      <c r="W2" s="69"/>
      <c r="X2" s="69"/>
    </row>
    <row r="3" spans="1:24" ht="21" customHeight="1">
      <c r="A3" s="17" t="s">
        <v>145</v>
      </c>
    </row>
    <row r="4" spans="1:24" ht="21" customHeight="1">
      <c r="H4" s="71" t="s">
        <v>146</v>
      </c>
      <c r="I4" s="71"/>
      <c r="J4" s="71"/>
      <c r="K4" s="71"/>
      <c r="L4" s="71"/>
      <c r="M4" s="71"/>
      <c r="N4" s="72" t="str">
        <f>入力!E29</f>
        <v>Ｍ</v>
      </c>
      <c r="O4" s="73"/>
      <c r="P4" s="73"/>
      <c r="Q4" s="73"/>
      <c r="R4" s="73"/>
      <c r="S4" s="74">
        <f>入力!E30</f>
        <v>76</v>
      </c>
      <c r="T4" s="73"/>
      <c r="U4" s="73"/>
      <c r="V4" s="73"/>
      <c r="W4" s="73"/>
      <c r="X4" s="75"/>
    </row>
    <row r="5" spans="1:24" ht="21" customHeight="1">
      <c r="H5" s="70" t="s">
        <v>147</v>
      </c>
      <c r="I5" s="70"/>
      <c r="J5" s="70"/>
      <c r="K5" s="70"/>
      <c r="L5" s="70"/>
      <c r="M5" s="70"/>
      <c r="N5" s="76" t="str">
        <f>入力!D4</f>
        <v>宿泊業_飲食サービス業</v>
      </c>
      <c r="O5" s="77"/>
      <c r="P5" s="77"/>
      <c r="Q5" s="77"/>
      <c r="R5" s="77"/>
      <c r="S5" s="77" t="str">
        <f>入力!D5</f>
        <v>飲食店</v>
      </c>
      <c r="T5" s="77"/>
      <c r="U5" s="77"/>
      <c r="V5" s="77"/>
      <c r="W5" s="77"/>
      <c r="X5" s="78"/>
    </row>
    <row r="6" spans="1:24" ht="21" customHeight="1">
      <c r="H6" s="58" t="s">
        <v>148</v>
      </c>
      <c r="I6" s="58"/>
      <c r="J6" s="58"/>
      <c r="K6" s="58"/>
      <c r="L6" s="58"/>
      <c r="M6" s="58"/>
      <c r="N6" s="52" t="str">
        <f>入力!D6</f>
        <v>津幡町字加賀爪ニ３番地</v>
      </c>
      <c r="O6" s="53"/>
      <c r="P6" s="53"/>
      <c r="Q6" s="53"/>
      <c r="R6" s="53"/>
      <c r="S6" s="53"/>
      <c r="T6" s="53"/>
      <c r="U6" s="53"/>
      <c r="V6" s="53"/>
      <c r="W6" s="53"/>
      <c r="X6" s="54"/>
    </row>
    <row r="7" spans="1:24" ht="21" customHeight="1">
      <c r="H7" s="58" t="s">
        <v>149</v>
      </c>
      <c r="I7" s="58"/>
      <c r="J7" s="58"/>
      <c r="K7" s="58"/>
      <c r="L7" s="58"/>
      <c r="M7" s="58"/>
      <c r="N7" s="52" t="str">
        <f>入力!D7</f>
        <v>株式会社　津幡町商店</v>
      </c>
      <c r="O7" s="53"/>
      <c r="P7" s="53"/>
      <c r="Q7" s="53"/>
      <c r="R7" s="53"/>
      <c r="S7" s="53"/>
      <c r="T7" s="53"/>
      <c r="U7" s="53"/>
      <c r="V7" s="53"/>
      <c r="W7" s="53"/>
      <c r="X7" s="54"/>
    </row>
    <row r="8" spans="1:24" ht="21" customHeight="1">
      <c r="H8" s="58" t="s">
        <v>150</v>
      </c>
      <c r="I8" s="58"/>
      <c r="J8" s="58"/>
      <c r="K8" s="58"/>
      <c r="L8" s="58"/>
      <c r="M8" s="58"/>
      <c r="N8" s="49" t="str">
        <f>入力!D8</f>
        <v>代表取締役</v>
      </c>
      <c r="O8" s="49"/>
      <c r="P8" s="49"/>
      <c r="Q8" s="49"/>
      <c r="R8" s="50"/>
      <c r="S8" s="51" t="str">
        <f>入力!D9</f>
        <v>津幡　太郎</v>
      </c>
      <c r="T8" s="49"/>
      <c r="U8" s="49"/>
      <c r="V8" s="49"/>
      <c r="W8" s="49"/>
      <c r="X8" s="49"/>
    </row>
    <row r="9" spans="1:24" ht="21" customHeight="1">
      <c r="H9" s="58" t="s">
        <v>151</v>
      </c>
      <c r="I9" s="58"/>
      <c r="J9" s="58"/>
      <c r="K9" s="58"/>
      <c r="L9" s="58"/>
      <c r="M9" s="58"/>
      <c r="N9" s="50" t="str">
        <f>入力!D10</f>
        <v>076-288-6704</v>
      </c>
      <c r="O9" s="55"/>
      <c r="P9" s="55"/>
      <c r="Q9" s="55"/>
      <c r="R9" s="55"/>
      <c r="S9" s="55"/>
      <c r="T9" s="55"/>
      <c r="U9" s="55"/>
      <c r="V9" s="55"/>
      <c r="W9" s="55"/>
      <c r="X9" s="51"/>
    </row>
    <row r="11" spans="1:24" ht="21" customHeight="1">
      <c r="A11" s="56" t="s">
        <v>152</v>
      </c>
      <c r="B11" s="56"/>
      <c r="C11" s="56"/>
      <c r="D11" s="56"/>
      <c r="E11" s="56"/>
      <c r="F11" s="56"/>
      <c r="G11" s="56"/>
      <c r="H11" s="56"/>
      <c r="I11" s="56"/>
      <c r="J11" s="56"/>
      <c r="K11" s="56"/>
      <c r="L11" s="56"/>
      <c r="M11" s="56"/>
      <c r="N11" s="56"/>
      <c r="O11" s="56"/>
      <c r="P11" s="56"/>
      <c r="Q11" s="56"/>
      <c r="R11" s="56"/>
      <c r="S11" s="56"/>
      <c r="T11" s="56"/>
      <c r="U11" s="56"/>
      <c r="V11" s="56"/>
      <c r="W11" s="56"/>
      <c r="X11" s="56"/>
    </row>
    <row r="13" spans="1:24" ht="21" customHeight="1">
      <c r="A13" s="57" t="s">
        <v>153</v>
      </c>
      <c r="B13" s="57"/>
      <c r="C13" s="57"/>
      <c r="D13" s="57"/>
      <c r="E13" s="57"/>
      <c r="F13" s="57"/>
      <c r="G13" s="57"/>
      <c r="H13" s="57"/>
      <c r="I13" s="57"/>
      <c r="J13" s="57"/>
      <c r="K13" s="57"/>
      <c r="L13" s="57"/>
      <c r="M13" s="57"/>
      <c r="N13" s="57"/>
      <c r="O13" s="57"/>
      <c r="P13" s="57"/>
      <c r="Q13" s="57"/>
      <c r="R13" s="57"/>
      <c r="S13" s="57"/>
      <c r="T13" s="57"/>
      <c r="U13" s="57"/>
      <c r="V13" s="57"/>
      <c r="W13" s="57"/>
      <c r="X13" s="57"/>
    </row>
    <row r="14" spans="1:24" ht="21" customHeight="1">
      <c r="A14" s="57"/>
      <c r="B14" s="57"/>
      <c r="C14" s="57"/>
      <c r="D14" s="57"/>
      <c r="E14" s="57"/>
      <c r="F14" s="57"/>
      <c r="G14" s="57"/>
      <c r="H14" s="57"/>
      <c r="I14" s="57"/>
      <c r="J14" s="57"/>
      <c r="K14" s="57"/>
      <c r="L14" s="57"/>
      <c r="M14" s="57"/>
      <c r="N14" s="57"/>
      <c r="O14" s="57"/>
      <c r="P14" s="57"/>
      <c r="Q14" s="57"/>
      <c r="R14" s="57"/>
      <c r="S14" s="57"/>
      <c r="T14" s="57"/>
      <c r="U14" s="57"/>
      <c r="V14" s="57"/>
      <c r="W14" s="57"/>
      <c r="X14" s="57"/>
    </row>
    <row r="16" spans="1:24" ht="21" customHeight="1">
      <c r="B16">
        <v>1</v>
      </c>
      <c r="D16" s="17" t="s">
        <v>154</v>
      </c>
      <c r="G16" s="19"/>
      <c r="H16" s="22" t="s">
        <v>162</v>
      </c>
      <c r="I16" s="48">
        <f>入力!E27</f>
        <v>150000</v>
      </c>
      <c r="J16" s="48"/>
      <c r="K16" s="48"/>
      <c r="L16" s="20" t="s">
        <v>158</v>
      </c>
      <c r="M16" s="20"/>
      <c r="N16" s="18"/>
    </row>
    <row r="18" spans="1:26" ht="21" customHeight="1">
      <c r="B18">
        <v>2</v>
      </c>
      <c r="D18" s="17" t="s">
        <v>155</v>
      </c>
    </row>
    <row r="19" spans="1:26" ht="21" customHeight="1">
      <c r="A19" s="50" t="s">
        <v>156</v>
      </c>
      <c r="B19" s="55"/>
      <c r="C19" s="55"/>
      <c r="D19" s="55"/>
      <c r="E19" s="55"/>
      <c r="F19" s="51"/>
      <c r="G19" s="50" t="s">
        <v>157</v>
      </c>
      <c r="H19" s="55"/>
      <c r="I19" s="55"/>
      <c r="J19" s="55"/>
      <c r="K19" s="55"/>
      <c r="L19" s="51"/>
      <c r="M19" s="50" t="s">
        <v>192</v>
      </c>
      <c r="N19" s="55"/>
      <c r="O19" s="55"/>
      <c r="P19" s="55"/>
      <c r="Q19" s="55"/>
      <c r="R19" s="51"/>
      <c r="S19" s="50" t="s">
        <v>157</v>
      </c>
      <c r="T19" s="55"/>
      <c r="U19" s="55"/>
      <c r="V19" s="55"/>
      <c r="W19" s="55"/>
      <c r="X19" s="51"/>
    </row>
    <row r="20" spans="1:26" ht="21" customHeight="1">
      <c r="A20" s="50" t="s">
        <v>191</v>
      </c>
      <c r="B20" s="55"/>
      <c r="C20" s="40">
        <v>3</v>
      </c>
      <c r="D20" s="39" t="s">
        <v>190</v>
      </c>
      <c r="E20" s="40">
        <f>入力!C19</f>
        <v>4</v>
      </c>
      <c r="F20" s="38" t="s">
        <v>113</v>
      </c>
      <c r="G20" s="65">
        <f>入力!D19</f>
        <v>304000</v>
      </c>
      <c r="H20" s="66"/>
      <c r="I20" s="66"/>
      <c r="J20" s="66"/>
      <c r="K20" s="66"/>
      <c r="L20" s="38" t="s">
        <v>158</v>
      </c>
      <c r="M20" s="50" t="str">
        <f>IF(産業分類!E37=2019,産業分類!E41,産業分類!G41)</f>
        <v>平成</v>
      </c>
      <c r="N20" s="55"/>
      <c r="O20" s="40" t="str">
        <f>IF(産業分類!E37=2019,産業分類!F41,産業分類!H41)</f>
        <v>31</v>
      </c>
      <c r="P20" s="39" t="s">
        <v>190</v>
      </c>
      <c r="Q20" s="40">
        <f>入力!C19</f>
        <v>4</v>
      </c>
      <c r="R20" s="38" t="s">
        <v>113</v>
      </c>
      <c r="S20" s="65">
        <f>入力!E19</f>
        <v>500000</v>
      </c>
      <c r="T20" s="66"/>
      <c r="U20" s="66"/>
      <c r="V20" s="66"/>
      <c r="W20" s="66"/>
      <c r="X20" s="38" t="s">
        <v>158</v>
      </c>
      <c r="Z20" s="23"/>
    </row>
    <row r="21" spans="1:26" ht="21" customHeight="1">
      <c r="A21" s="50" t="s">
        <v>191</v>
      </c>
      <c r="B21" s="55"/>
      <c r="C21" s="40">
        <v>3</v>
      </c>
      <c r="D21" s="39" t="s">
        <v>190</v>
      </c>
      <c r="E21" s="40">
        <f>入力!C20</f>
        <v>5</v>
      </c>
      <c r="F21" s="38" t="s">
        <v>113</v>
      </c>
      <c r="G21" s="65">
        <f>入力!D20</f>
        <v>450000</v>
      </c>
      <c r="H21" s="66"/>
      <c r="I21" s="66"/>
      <c r="J21" s="66"/>
      <c r="K21" s="66"/>
      <c r="L21" s="38" t="s">
        <v>158</v>
      </c>
      <c r="M21" s="50" t="str">
        <f>IF(産業分類!E37=2019,産業分類!E42,産業分類!G42)</f>
        <v>令和</v>
      </c>
      <c r="N21" s="55"/>
      <c r="O21" s="40" t="str">
        <f>IF(産業分類!E37=2019,産業分類!F42,産業分類!H42)</f>
        <v>元</v>
      </c>
      <c r="P21" s="39" t="s">
        <v>190</v>
      </c>
      <c r="Q21" s="40">
        <f>入力!C20</f>
        <v>5</v>
      </c>
      <c r="R21" s="38" t="s">
        <v>113</v>
      </c>
      <c r="S21" s="65">
        <f>入力!E20</f>
        <v>600000</v>
      </c>
      <c r="T21" s="66"/>
      <c r="U21" s="66"/>
      <c r="V21" s="66"/>
      <c r="W21" s="66"/>
      <c r="X21" s="38" t="s">
        <v>158</v>
      </c>
    </row>
    <row r="22" spans="1:26" ht="21" customHeight="1">
      <c r="A22" s="50" t="s">
        <v>191</v>
      </c>
      <c r="B22" s="55"/>
      <c r="C22" s="40">
        <v>3</v>
      </c>
      <c r="D22" s="41" t="s">
        <v>190</v>
      </c>
      <c r="E22" s="40">
        <f>入力!C21</f>
        <v>6</v>
      </c>
      <c r="F22" s="38" t="s">
        <v>113</v>
      </c>
      <c r="G22" s="65">
        <f>入力!D21</f>
        <v>510000</v>
      </c>
      <c r="H22" s="66"/>
      <c r="I22" s="66"/>
      <c r="J22" s="66"/>
      <c r="K22" s="66"/>
      <c r="L22" s="38" t="s">
        <v>158</v>
      </c>
      <c r="M22" s="50" t="str">
        <f>IF(産業分類!E37=2019,産業分類!E43,産業分類!G43)</f>
        <v>令和</v>
      </c>
      <c r="N22" s="55"/>
      <c r="O22" s="40" t="str">
        <f>IF(産業分類!E37=2019,産業分類!F43,産業分類!H43)</f>
        <v>元</v>
      </c>
      <c r="P22" s="41" t="s">
        <v>190</v>
      </c>
      <c r="Q22" s="40">
        <f>入力!C21</f>
        <v>6</v>
      </c>
      <c r="R22" s="38" t="s">
        <v>113</v>
      </c>
      <c r="S22" s="65">
        <f>入力!E21</f>
        <v>700000</v>
      </c>
      <c r="T22" s="66"/>
      <c r="U22" s="66"/>
      <c r="V22" s="66"/>
      <c r="W22" s="66"/>
      <c r="X22" s="38" t="s">
        <v>158</v>
      </c>
    </row>
    <row r="23" spans="1:26" ht="21" customHeight="1">
      <c r="A23" s="50" t="s">
        <v>135</v>
      </c>
      <c r="B23" s="55"/>
      <c r="C23" s="55"/>
      <c r="D23" s="55"/>
      <c r="E23" s="55"/>
      <c r="F23" s="51"/>
      <c r="G23" s="65">
        <f>入力!D22</f>
        <v>1264000</v>
      </c>
      <c r="H23" s="66"/>
      <c r="I23" s="66"/>
      <c r="J23" s="66"/>
      <c r="K23" s="66"/>
      <c r="L23" s="38" t="s">
        <v>158</v>
      </c>
      <c r="M23" s="50" t="s">
        <v>135</v>
      </c>
      <c r="N23" s="55"/>
      <c r="O23" s="55"/>
      <c r="P23" s="55"/>
      <c r="Q23" s="55"/>
      <c r="R23" s="51"/>
      <c r="S23" s="65">
        <f>入力!E22</f>
        <v>1800000</v>
      </c>
      <c r="T23" s="66"/>
      <c r="U23" s="66"/>
      <c r="V23" s="66"/>
      <c r="W23" s="66"/>
      <c r="X23" s="38" t="s">
        <v>158</v>
      </c>
    </row>
    <row r="24" spans="1:26" ht="21" customHeight="1">
      <c r="A24" s="50" t="s">
        <v>136</v>
      </c>
      <c r="B24" s="55"/>
      <c r="C24" s="55"/>
      <c r="D24" s="55"/>
      <c r="E24" s="55"/>
      <c r="F24" s="51"/>
      <c r="G24" s="67">
        <f>ROUNDDOWN((S23-G23)/S23*100,1)</f>
        <v>29.7</v>
      </c>
      <c r="H24" s="68"/>
      <c r="I24" s="68"/>
      <c r="J24" s="68"/>
      <c r="K24" s="68"/>
      <c r="L24" s="38" t="s">
        <v>159</v>
      </c>
      <c r="M24" s="50" t="s">
        <v>139</v>
      </c>
      <c r="N24" s="55"/>
      <c r="O24" s="55"/>
      <c r="P24" s="55"/>
      <c r="Q24" s="55"/>
      <c r="R24" s="51"/>
      <c r="S24" s="65">
        <f>入力!E25</f>
        <v>100000</v>
      </c>
      <c r="T24" s="66"/>
      <c r="U24" s="66"/>
      <c r="V24" s="66"/>
      <c r="W24" s="66"/>
      <c r="X24" s="38" t="s">
        <v>158</v>
      </c>
    </row>
    <row r="26" spans="1:26" ht="21" customHeight="1">
      <c r="B26">
        <v>3</v>
      </c>
      <c r="D26" s="17" t="s">
        <v>160</v>
      </c>
    </row>
    <row r="27" spans="1:26" ht="21" customHeight="1">
      <c r="B27" s="59" t="s">
        <v>161</v>
      </c>
      <c r="C27" s="60"/>
      <c r="D27" s="60"/>
      <c r="E27" s="60"/>
      <c r="F27" s="60"/>
      <c r="G27" s="60"/>
      <c r="H27" s="60"/>
      <c r="I27" s="60"/>
      <c r="J27" s="60"/>
      <c r="K27" s="61"/>
    </row>
    <row r="28" spans="1:26" ht="21" customHeight="1">
      <c r="B28" s="62">
        <f>IF(入力!E26=0,"",入力!E26)</f>
        <v>50000</v>
      </c>
      <c r="C28" s="63"/>
      <c r="D28" s="63"/>
      <c r="E28" s="63"/>
      <c r="F28" s="63"/>
      <c r="G28" s="63"/>
      <c r="H28" s="63"/>
      <c r="I28" s="63"/>
      <c r="J28" s="63"/>
      <c r="K28" s="21" t="s">
        <v>158</v>
      </c>
    </row>
    <row r="30" spans="1:26" ht="21" customHeight="1">
      <c r="B30">
        <v>4</v>
      </c>
      <c r="D30" s="17" t="s">
        <v>163</v>
      </c>
    </row>
    <row r="31" spans="1:26" ht="21" customHeight="1">
      <c r="D31" s="17" t="s">
        <v>164</v>
      </c>
    </row>
    <row r="32" spans="1:26" ht="21" customHeight="1">
      <c r="D32" s="17" t="s">
        <v>165</v>
      </c>
    </row>
    <row r="33" spans="4:24" ht="21" customHeight="1">
      <c r="D33" s="17" t="s">
        <v>166</v>
      </c>
    </row>
    <row r="34" spans="4:24" ht="21" customHeight="1">
      <c r="D34" s="17" t="s">
        <v>167</v>
      </c>
    </row>
    <row r="35" spans="4:24" ht="21" customHeight="1">
      <c r="D35" s="64" t="s">
        <v>168</v>
      </c>
      <c r="E35" s="64"/>
      <c r="F35" s="64"/>
      <c r="G35" s="64"/>
      <c r="H35" s="64"/>
      <c r="I35" s="64"/>
      <c r="J35" s="64"/>
      <c r="K35" s="64"/>
      <c r="L35" s="64"/>
      <c r="M35" s="64"/>
      <c r="N35" s="64"/>
      <c r="O35" s="64"/>
      <c r="P35" s="64"/>
      <c r="Q35" s="64"/>
      <c r="R35" s="64"/>
      <c r="S35" s="64"/>
      <c r="T35" s="64"/>
      <c r="U35" s="64"/>
      <c r="V35" s="64"/>
      <c r="W35" s="64"/>
      <c r="X35" s="64"/>
    </row>
    <row r="36" spans="4:24" ht="21" customHeight="1">
      <c r="D36" s="64"/>
      <c r="E36" s="64"/>
      <c r="F36" s="64"/>
      <c r="G36" s="64"/>
      <c r="H36" s="64"/>
      <c r="I36" s="64"/>
      <c r="J36" s="64"/>
      <c r="K36" s="64"/>
      <c r="L36" s="64"/>
      <c r="M36" s="64"/>
      <c r="N36" s="64"/>
      <c r="O36" s="64"/>
      <c r="P36" s="64"/>
      <c r="Q36" s="64"/>
      <c r="R36" s="64"/>
      <c r="S36" s="64"/>
      <c r="T36" s="64"/>
      <c r="U36" s="64"/>
      <c r="V36" s="64"/>
      <c r="W36" s="64"/>
      <c r="X36" s="64"/>
    </row>
  </sheetData>
  <sheetProtection algorithmName="SHA-512" hashValue="80skkc7MfoDUakxmTyXOta2e9idrsfyRVTFl18jj9fHthkV/3XPOGRrGTGMfC74LkB3nCSD1LsHNsy2RzYbYvA==" saltValue="Pw50vn7v4tklDyTXLD1oLw==" spinCount="100000" sheet="1" objects="1" scenarios="1"/>
  <mergeCells count="46">
    <mergeCell ref="M19:R19"/>
    <mergeCell ref="A19:F19"/>
    <mergeCell ref="S21:W21"/>
    <mergeCell ref="S20:W20"/>
    <mergeCell ref="A22:B22"/>
    <mergeCell ref="G20:K20"/>
    <mergeCell ref="M20:N20"/>
    <mergeCell ref="M21:N21"/>
    <mergeCell ref="M22:N22"/>
    <mergeCell ref="G21:K21"/>
    <mergeCell ref="G22:K22"/>
    <mergeCell ref="S22:W22"/>
    <mergeCell ref="A20:B20"/>
    <mergeCell ref="A21:B21"/>
    <mergeCell ref="S19:X19"/>
    <mergeCell ref="G19:L19"/>
    <mergeCell ref="S2:X2"/>
    <mergeCell ref="H5:M5"/>
    <mergeCell ref="H4:M4"/>
    <mergeCell ref="H6:M6"/>
    <mergeCell ref="N4:R4"/>
    <mergeCell ref="S4:X4"/>
    <mergeCell ref="N5:R5"/>
    <mergeCell ref="S5:X5"/>
    <mergeCell ref="B27:K27"/>
    <mergeCell ref="B28:J28"/>
    <mergeCell ref="D35:X36"/>
    <mergeCell ref="S23:W23"/>
    <mergeCell ref="S24:W24"/>
    <mergeCell ref="A23:F23"/>
    <mergeCell ref="M23:R23"/>
    <mergeCell ref="A24:F24"/>
    <mergeCell ref="M24:R24"/>
    <mergeCell ref="G23:K23"/>
    <mergeCell ref="G24:K24"/>
    <mergeCell ref="I16:K16"/>
    <mergeCell ref="N8:R8"/>
    <mergeCell ref="S8:X8"/>
    <mergeCell ref="N6:X6"/>
    <mergeCell ref="N7:X7"/>
    <mergeCell ref="N9:X9"/>
    <mergeCell ref="A11:X11"/>
    <mergeCell ref="A13:X14"/>
    <mergeCell ref="H7:M7"/>
    <mergeCell ref="H8:M8"/>
    <mergeCell ref="H9:M9"/>
  </mergeCells>
  <phoneticPr fontId="2"/>
  <printOptions horizontalCentered="1"/>
  <pageMargins left="0.98425196850393704" right="0.98425196850393704" top="0.98425196850393704" bottom="0.98425196850393704" header="0.31496062992125984" footer="0.31496062992125984"/>
  <pageSetup paperSize="9" orientation="portrait" horizontalDpi="1200"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E24E4-4150-44DF-98FC-D3ED1C296007}">
  <dimension ref="A1:AC100"/>
  <sheetViews>
    <sheetView showGridLines="0" workbookViewId="0">
      <pane ySplit="1" topLeftCell="A2" activePane="bottomLeft" state="frozen"/>
      <selection pane="bottomLeft" activeCell="Q39" sqref="Q39"/>
    </sheetView>
  </sheetViews>
  <sheetFormatPr defaultRowHeight="13.5"/>
  <cols>
    <col min="1" max="1" width="51.625" style="1" bestFit="1" customWidth="1"/>
    <col min="2" max="2" width="3.5" style="1" bestFit="1" customWidth="1"/>
    <col min="3" max="3" width="3.75" style="1" customWidth="1"/>
    <col min="4" max="4" width="38.25" style="1" bestFit="1" customWidth="1"/>
    <col min="5" max="5" width="4.75" style="1" customWidth="1"/>
    <col min="6" max="29" width="3.75" style="1" customWidth="1"/>
    <col min="30" max="16384" width="9" style="1"/>
  </cols>
  <sheetData>
    <row r="1" spans="1:29">
      <c r="A1" s="1" t="s">
        <v>92</v>
      </c>
      <c r="B1" s="1" t="s">
        <v>93</v>
      </c>
      <c r="D1" s="1" t="s">
        <v>91</v>
      </c>
      <c r="F1" s="1" t="s">
        <v>92</v>
      </c>
    </row>
    <row r="2" spans="1:29">
      <c r="A2" s="1" t="s">
        <v>126</v>
      </c>
      <c r="B2" s="1">
        <v>1</v>
      </c>
      <c r="D2" s="2" t="s">
        <v>197</v>
      </c>
      <c r="E2" s="1" t="s">
        <v>171</v>
      </c>
      <c r="F2" s="2" t="s">
        <v>126</v>
      </c>
      <c r="G2" s="2" t="s">
        <v>127</v>
      </c>
    </row>
    <row r="3" spans="1:29">
      <c r="A3" s="1" t="s">
        <v>127</v>
      </c>
      <c r="B3" s="1">
        <v>2</v>
      </c>
      <c r="D3" s="2" t="s">
        <v>128</v>
      </c>
      <c r="E3" s="1" t="s">
        <v>169</v>
      </c>
      <c r="F3" s="2" t="s">
        <v>0</v>
      </c>
      <c r="G3" s="2" t="s">
        <v>1</v>
      </c>
    </row>
    <row r="4" spans="1:29">
      <c r="A4" s="1" t="s">
        <v>0</v>
      </c>
      <c r="B4" s="1">
        <v>3</v>
      </c>
      <c r="D4" s="2" t="s">
        <v>198</v>
      </c>
      <c r="E4" s="1" t="s">
        <v>170</v>
      </c>
      <c r="F4" s="2" t="s">
        <v>198</v>
      </c>
    </row>
    <row r="5" spans="1:29">
      <c r="A5" s="1" t="s">
        <v>1</v>
      </c>
      <c r="B5" s="1">
        <v>4</v>
      </c>
      <c r="D5" s="2" t="s">
        <v>129</v>
      </c>
      <c r="E5" s="1" t="s">
        <v>172</v>
      </c>
      <c r="F5" s="2" t="s">
        <v>2</v>
      </c>
      <c r="G5" s="2" t="s">
        <v>3</v>
      </c>
      <c r="H5" s="2" t="s">
        <v>4</v>
      </c>
    </row>
    <row r="6" spans="1:29">
      <c r="A6" s="1" t="s">
        <v>198</v>
      </c>
      <c r="B6" s="1">
        <v>5</v>
      </c>
      <c r="D6" s="2" t="s">
        <v>130</v>
      </c>
      <c r="E6" s="1" t="s">
        <v>173</v>
      </c>
      <c r="F6" s="2" t="s">
        <v>5</v>
      </c>
      <c r="G6" s="2" t="s">
        <v>6</v>
      </c>
      <c r="H6" s="2" t="s">
        <v>7</v>
      </c>
      <c r="I6" s="2" t="s">
        <v>8</v>
      </c>
      <c r="J6" s="2" t="s">
        <v>9</v>
      </c>
      <c r="K6" s="2" t="s">
        <v>10</v>
      </c>
      <c r="L6" s="2" t="s">
        <v>11</v>
      </c>
      <c r="M6" s="2" t="s">
        <v>12</v>
      </c>
      <c r="N6" s="2" t="s">
        <v>13</v>
      </c>
      <c r="O6" s="2" t="s">
        <v>14</v>
      </c>
      <c r="P6" s="2" t="s">
        <v>15</v>
      </c>
      <c r="Q6" s="2" t="s">
        <v>16</v>
      </c>
      <c r="R6" s="2" t="s">
        <v>196</v>
      </c>
      <c r="S6" s="2" t="s">
        <v>17</v>
      </c>
      <c r="T6" s="2" t="s">
        <v>18</v>
      </c>
      <c r="U6" s="2" t="s">
        <v>19</v>
      </c>
      <c r="V6" s="2" t="s">
        <v>20</v>
      </c>
      <c r="W6" s="2" t="s">
        <v>21</v>
      </c>
      <c r="X6" s="2" t="s">
        <v>22</v>
      </c>
      <c r="Y6" s="2" t="s">
        <v>23</v>
      </c>
      <c r="Z6" s="2" t="s">
        <v>24</v>
      </c>
      <c r="AA6" s="2" t="s">
        <v>25</v>
      </c>
      <c r="AB6" s="2" t="s">
        <v>26</v>
      </c>
      <c r="AC6" s="2" t="s">
        <v>27</v>
      </c>
    </row>
    <row r="7" spans="1:29">
      <c r="A7" s="1" t="s">
        <v>2</v>
      </c>
      <c r="B7" s="1">
        <v>6</v>
      </c>
      <c r="D7" s="2" t="s">
        <v>28</v>
      </c>
      <c r="E7" s="1" t="s">
        <v>174</v>
      </c>
      <c r="F7" s="2" t="s">
        <v>29</v>
      </c>
      <c r="G7" s="2" t="s">
        <v>30</v>
      </c>
      <c r="H7" s="2" t="s">
        <v>31</v>
      </c>
      <c r="I7" s="2" t="s">
        <v>32</v>
      </c>
    </row>
    <row r="8" spans="1:29">
      <c r="A8" s="1" t="s">
        <v>3</v>
      </c>
      <c r="B8" s="1">
        <v>7</v>
      </c>
      <c r="D8" s="2" t="s">
        <v>33</v>
      </c>
      <c r="E8" s="1" t="s">
        <v>175</v>
      </c>
      <c r="F8" s="2" t="s">
        <v>34</v>
      </c>
      <c r="G8" s="2" t="s">
        <v>35</v>
      </c>
      <c r="H8" s="2" t="s">
        <v>36</v>
      </c>
      <c r="I8" s="2" t="s">
        <v>37</v>
      </c>
      <c r="J8" s="2" t="s">
        <v>38</v>
      </c>
    </row>
    <row r="9" spans="1:29">
      <c r="A9" s="1" t="s">
        <v>4</v>
      </c>
      <c r="B9" s="1">
        <v>8</v>
      </c>
      <c r="D9" s="2" t="s">
        <v>199</v>
      </c>
      <c r="E9" s="1" t="s">
        <v>176</v>
      </c>
      <c r="F9" s="2" t="s">
        <v>39</v>
      </c>
      <c r="G9" s="2" t="s">
        <v>40</v>
      </c>
      <c r="H9" s="2" t="s">
        <v>41</v>
      </c>
      <c r="I9" s="2" t="s">
        <v>42</v>
      </c>
      <c r="J9" s="2" t="s">
        <v>43</v>
      </c>
      <c r="K9" s="2" t="s">
        <v>44</v>
      </c>
      <c r="L9" s="2" t="s">
        <v>45</v>
      </c>
      <c r="M9" s="2" t="s">
        <v>46</v>
      </c>
    </row>
    <row r="10" spans="1:29">
      <c r="A10" s="1" t="s">
        <v>5</v>
      </c>
      <c r="B10" s="1">
        <v>9</v>
      </c>
      <c r="D10" s="2" t="s">
        <v>200</v>
      </c>
      <c r="E10" s="1" t="s">
        <v>177</v>
      </c>
      <c r="F10" s="2" t="s">
        <v>47</v>
      </c>
      <c r="G10" s="2" t="s">
        <v>48</v>
      </c>
      <c r="H10" s="2" t="s">
        <v>49</v>
      </c>
      <c r="I10" s="2" t="s">
        <v>132</v>
      </c>
      <c r="J10" s="2" t="s">
        <v>50</v>
      </c>
      <c r="K10" s="2" t="s">
        <v>51</v>
      </c>
      <c r="L10" s="2" t="s">
        <v>52</v>
      </c>
      <c r="M10" s="2" t="s">
        <v>53</v>
      </c>
      <c r="N10" s="2" t="s">
        <v>54</v>
      </c>
      <c r="O10" s="2" t="s">
        <v>55</v>
      </c>
      <c r="P10" s="2" t="s">
        <v>56</v>
      </c>
      <c r="Q10" s="2" t="s">
        <v>57</v>
      </c>
    </row>
    <row r="11" spans="1:29">
      <c r="A11" s="1" t="s">
        <v>6</v>
      </c>
      <c r="B11" s="1">
        <v>10</v>
      </c>
      <c r="D11" s="2" t="s">
        <v>201</v>
      </c>
      <c r="E11" s="1" t="s">
        <v>178</v>
      </c>
      <c r="F11" s="2" t="s">
        <v>58</v>
      </c>
      <c r="G11" s="2" t="s">
        <v>59</v>
      </c>
      <c r="H11" s="2" t="s">
        <v>208</v>
      </c>
      <c r="I11" s="2" t="s">
        <v>213</v>
      </c>
      <c r="J11" s="2" t="s">
        <v>60</v>
      </c>
      <c r="K11" s="2" t="s">
        <v>133</v>
      </c>
    </row>
    <row r="12" spans="1:29">
      <c r="A12" s="1" t="s">
        <v>7</v>
      </c>
      <c r="B12" s="1">
        <v>11</v>
      </c>
      <c r="D12" s="2" t="s">
        <v>202</v>
      </c>
      <c r="E12" s="1" t="s">
        <v>179</v>
      </c>
      <c r="F12" s="2" t="s">
        <v>61</v>
      </c>
      <c r="G12" s="2" t="s">
        <v>62</v>
      </c>
      <c r="H12" s="2" t="s">
        <v>63</v>
      </c>
    </row>
    <row r="13" spans="1:29">
      <c r="A13" s="1" t="s">
        <v>8</v>
      </c>
      <c r="B13" s="1">
        <v>12</v>
      </c>
      <c r="D13" s="2" t="s">
        <v>203</v>
      </c>
      <c r="E13" s="1" t="s">
        <v>180</v>
      </c>
      <c r="F13" s="2" t="s">
        <v>215</v>
      </c>
      <c r="G13" s="2" t="s">
        <v>64</v>
      </c>
      <c r="H13" s="2" t="s">
        <v>65</v>
      </c>
      <c r="I13" s="2" t="s">
        <v>66</v>
      </c>
    </row>
    <row r="14" spans="1:29">
      <c r="A14" s="1" t="s">
        <v>9</v>
      </c>
      <c r="B14" s="1">
        <v>13</v>
      </c>
      <c r="D14" s="2" t="s">
        <v>204</v>
      </c>
      <c r="E14" s="1" t="s">
        <v>181</v>
      </c>
      <c r="F14" s="2" t="s">
        <v>67</v>
      </c>
      <c r="G14" s="2" t="s">
        <v>68</v>
      </c>
      <c r="H14" s="2" t="s">
        <v>69</v>
      </c>
    </row>
    <row r="15" spans="1:29">
      <c r="A15" s="1" t="s">
        <v>10</v>
      </c>
      <c r="B15" s="1">
        <v>14</v>
      </c>
      <c r="D15" s="2" t="s">
        <v>205</v>
      </c>
      <c r="E15" s="1" t="s">
        <v>182</v>
      </c>
      <c r="F15" s="2" t="s">
        <v>70</v>
      </c>
      <c r="G15" s="2" t="s">
        <v>71</v>
      </c>
      <c r="H15" s="2" t="s">
        <v>72</v>
      </c>
    </row>
    <row r="16" spans="1:29">
      <c r="A16" s="1" t="s">
        <v>11</v>
      </c>
      <c r="B16" s="1">
        <v>15</v>
      </c>
      <c r="D16" s="2" t="s">
        <v>206</v>
      </c>
      <c r="E16" s="1" t="s">
        <v>183</v>
      </c>
      <c r="F16" s="2" t="s">
        <v>73</v>
      </c>
      <c r="G16" s="2" t="s">
        <v>209</v>
      </c>
    </row>
    <row r="17" spans="1:14">
      <c r="A17" s="1" t="s">
        <v>12</v>
      </c>
      <c r="B17" s="1">
        <v>16</v>
      </c>
      <c r="D17" s="2" t="s">
        <v>207</v>
      </c>
      <c r="E17" s="1" t="s">
        <v>184</v>
      </c>
      <c r="F17" s="2" t="s">
        <v>74</v>
      </c>
      <c r="G17" s="2" t="s">
        <v>75</v>
      </c>
      <c r="H17" s="2" t="s">
        <v>76</v>
      </c>
    </row>
    <row r="18" spans="1:14">
      <c r="A18" s="1" t="s">
        <v>13</v>
      </c>
      <c r="B18" s="1">
        <v>17</v>
      </c>
      <c r="D18" s="2" t="s">
        <v>77</v>
      </c>
      <c r="E18" s="1" t="s">
        <v>185</v>
      </c>
      <c r="F18" s="2" t="s">
        <v>78</v>
      </c>
      <c r="G18" s="2" t="s">
        <v>79</v>
      </c>
    </row>
    <row r="19" spans="1:14">
      <c r="A19" s="1" t="s">
        <v>14</v>
      </c>
      <c r="B19" s="1">
        <v>18</v>
      </c>
      <c r="D19" s="2" t="s">
        <v>211</v>
      </c>
      <c r="E19" s="1" t="s">
        <v>186</v>
      </c>
      <c r="F19" s="2" t="s">
        <v>80</v>
      </c>
      <c r="G19" s="2" t="s">
        <v>81</v>
      </c>
      <c r="H19" s="2" t="s">
        <v>82</v>
      </c>
      <c r="I19" s="2" t="s">
        <v>83</v>
      </c>
      <c r="J19" s="2" t="s">
        <v>84</v>
      </c>
      <c r="K19" s="2" t="s">
        <v>85</v>
      </c>
      <c r="L19" s="2" t="s">
        <v>131</v>
      </c>
      <c r="M19" s="2" t="s">
        <v>86</v>
      </c>
      <c r="N19" s="2" t="s">
        <v>87</v>
      </c>
    </row>
    <row r="20" spans="1:14">
      <c r="A20" s="1" t="s">
        <v>15</v>
      </c>
      <c r="B20" s="1">
        <v>19</v>
      </c>
      <c r="D20" s="2" t="s">
        <v>210</v>
      </c>
      <c r="E20" s="1" t="s">
        <v>187</v>
      </c>
      <c r="F20" s="2" t="s">
        <v>88</v>
      </c>
      <c r="G20" s="2" t="s">
        <v>89</v>
      </c>
    </row>
    <row r="21" spans="1:14">
      <c r="A21" s="1" t="s">
        <v>16</v>
      </c>
      <c r="B21" s="1">
        <v>20</v>
      </c>
      <c r="D21" s="2" t="s">
        <v>90</v>
      </c>
      <c r="E21" s="1" t="s">
        <v>188</v>
      </c>
      <c r="F21" s="2" t="s">
        <v>90</v>
      </c>
    </row>
    <row r="22" spans="1:14">
      <c r="A22" s="1" t="s">
        <v>196</v>
      </c>
      <c r="B22" s="1">
        <v>21</v>
      </c>
    </row>
    <row r="23" spans="1:14">
      <c r="A23" s="1" t="s">
        <v>17</v>
      </c>
      <c r="B23" s="1">
        <v>22</v>
      </c>
      <c r="D23" s="1" t="s">
        <v>137</v>
      </c>
    </row>
    <row r="24" spans="1:14">
      <c r="A24" s="1" t="s">
        <v>18</v>
      </c>
      <c r="B24" s="1">
        <v>23</v>
      </c>
      <c r="D24" s="1" t="s">
        <v>138</v>
      </c>
    </row>
    <row r="25" spans="1:14">
      <c r="A25" s="1" t="s">
        <v>19</v>
      </c>
      <c r="B25" s="1">
        <v>24</v>
      </c>
    </row>
    <row r="26" spans="1:14">
      <c r="A26" s="1" t="s">
        <v>20</v>
      </c>
      <c r="B26" s="1">
        <v>25</v>
      </c>
      <c r="D26" s="1" t="s">
        <v>123</v>
      </c>
    </row>
    <row r="27" spans="1:14">
      <c r="A27" s="1" t="s">
        <v>21</v>
      </c>
      <c r="B27" s="1">
        <v>26</v>
      </c>
      <c r="D27" s="1" t="s">
        <v>142</v>
      </c>
    </row>
    <row r="28" spans="1:14">
      <c r="A28" s="1" t="s">
        <v>22</v>
      </c>
      <c r="B28" s="1">
        <v>27</v>
      </c>
    </row>
    <row r="29" spans="1:14">
      <c r="A29" s="1" t="s">
        <v>23</v>
      </c>
      <c r="B29" s="1">
        <v>28</v>
      </c>
      <c r="D29" s="15">
        <v>0</v>
      </c>
      <c r="E29" s="16">
        <v>0</v>
      </c>
    </row>
    <row r="30" spans="1:14">
      <c r="A30" s="1" t="s">
        <v>24</v>
      </c>
      <c r="B30" s="1">
        <v>29</v>
      </c>
      <c r="D30" s="15">
        <v>0.2</v>
      </c>
      <c r="E30" s="16">
        <v>10</v>
      </c>
    </row>
    <row r="31" spans="1:14">
      <c r="A31" s="1" t="s">
        <v>25</v>
      </c>
      <c r="B31" s="1">
        <v>30</v>
      </c>
      <c r="D31" s="15">
        <v>0.3</v>
      </c>
      <c r="E31" s="16">
        <v>15</v>
      </c>
    </row>
    <row r="32" spans="1:14">
      <c r="A32" s="1" t="s">
        <v>26</v>
      </c>
      <c r="B32" s="1">
        <v>31</v>
      </c>
      <c r="D32" s="15">
        <v>0.4</v>
      </c>
      <c r="E32" s="16">
        <v>20</v>
      </c>
    </row>
    <row r="33" spans="1:8">
      <c r="A33" s="1" t="s">
        <v>27</v>
      </c>
      <c r="B33" s="1">
        <v>32</v>
      </c>
    </row>
    <row r="34" spans="1:8">
      <c r="A34" s="1" t="s">
        <v>29</v>
      </c>
      <c r="B34" s="1">
        <v>33</v>
      </c>
    </row>
    <row r="35" spans="1:8">
      <c r="A35" s="1" t="s">
        <v>30</v>
      </c>
      <c r="B35" s="1">
        <v>34</v>
      </c>
    </row>
    <row r="36" spans="1:8">
      <c r="A36" s="1" t="s">
        <v>31</v>
      </c>
      <c r="B36" s="1">
        <v>35</v>
      </c>
    </row>
    <row r="37" spans="1:8" ht="14.25">
      <c r="A37" s="1" t="s">
        <v>32</v>
      </c>
      <c r="B37" s="1">
        <v>36</v>
      </c>
      <c r="E37" s="24">
        <f>IF(入力!D14="令和元年",2019,"2020")</f>
        <v>2019</v>
      </c>
      <c r="F37" s="3"/>
      <c r="G37" s="3"/>
      <c r="H37" s="3"/>
    </row>
    <row r="38" spans="1:8" ht="14.25">
      <c r="A38" s="1" t="s">
        <v>34</v>
      </c>
      <c r="B38" s="1">
        <v>37</v>
      </c>
      <c r="E38" s="3"/>
      <c r="F38" s="3"/>
      <c r="G38" s="3"/>
      <c r="H38" s="3"/>
    </row>
    <row r="39" spans="1:8" ht="14.25">
      <c r="A39" s="1" t="s">
        <v>35</v>
      </c>
      <c r="B39" s="1">
        <v>38</v>
      </c>
      <c r="E39" s="3"/>
      <c r="F39" s="3"/>
      <c r="G39" s="3"/>
      <c r="H39" s="3"/>
    </row>
    <row r="40" spans="1:8" ht="14.25">
      <c r="A40" s="1" t="s">
        <v>36</v>
      </c>
      <c r="B40" s="1">
        <v>39</v>
      </c>
      <c r="E40" s="3"/>
      <c r="F40" s="3"/>
      <c r="G40" s="3"/>
      <c r="H40" s="3"/>
    </row>
    <row r="41" spans="1:8" ht="14.25">
      <c r="A41" s="1" t="s">
        <v>37</v>
      </c>
      <c r="B41" s="1">
        <v>40</v>
      </c>
      <c r="E41" s="3" t="str">
        <f>IF(E37&gt;2019,"令和",IF(E37=2019,IF(入力!C19&gt;4,"令和","平成"),"平成"))</f>
        <v>平成</v>
      </c>
      <c r="F41" s="3" t="str">
        <f>IF(E37&gt;2019,"元",IF(E37=2019,IF(入力!C19&gt;4,"元","31"),"31"))</f>
        <v>31</v>
      </c>
      <c r="G41" s="3" t="str">
        <f>IF(E37&gt;2020,"令和",IF(G37=2020,IF(入力!C19&gt;1,"令和","平成"),"平成"))</f>
        <v>平成</v>
      </c>
      <c r="H41" s="3" t="str">
        <f>IF(E37&gt;2020,"2",IF(E37=2020,IF(入力!C19&gt;1,"2","元"),"元"))</f>
        <v>元</v>
      </c>
    </row>
    <row r="42" spans="1:8" ht="14.25">
      <c r="A42" s="1" t="s">
        <v>38</v>
      </c>
      <c r="B42" s="1">
        <v>41</v>
      </c>
      <c r="E42" s="3" t="str">
        <f>IF(E37&gt;2019,"令和",IF(E37=2019,IF(入力!C20&gt;4,"令和","平成"),"平成"))</f>
        <v>令和</v>
      </c>
      <c r="F42" s="3" t="str">
        <f>IF(E37&gt;2019,"元",IF(E37=2019,IF(入力!C20&gt;4,"元","31"),"31"))</f>
        <v>元</v>
      </c>
      <c r="G42" s="3" t="str">
        <f>IF(E37&gt;2020,"令和",IF(E37=2020,IF(入力!C20&gt;1,"令和","平成"),"平成"))</f>
        <v>平成</v>
      </c>
      <c r="H42" s="3" t="str">
        <f>IF(E37&gt;2020,"2",IF(E37=2020,IF(入力!C20&gt;1,"2","元"),"元"))</f>
        <v>元</v>
      </c>
    </row>
    <row r="43" spans="1:8" ht="14.25">
      <c r="A43" s="1" t="s">
        <v>39</v>
      </c>
      <c r="B43" s="1">
        <v>42</v>
      </c>
      <c r="E43" s="3" t="str">
        <f>IF(E37&gt;2019,"令和",IF(E37=2019,IF(入力!C21&gt;4,"令和","平成"),"平成"))</f>
        <v>令和</v>
      </c>
      <c r="F43" s="3" t="str">
        <f>IF(E37&gt;2019,"元",IF(E37=2019,IF(入力!C21&gt;4,"元","31"),"31"))</f>
        <v>元</v>
      </c>
      <c r="G43" s="3" t="str">
        <f>IF(E37&gt;2020,"令和",IF(E37=2020,IF(入力!C21&gt;1,"令和","平成"),"平成"))</f>
        <v>平成</v>
      </c>
      <c r="H43" s="3" t="str">
        <f>IF(E37&gt;2020,"2",IF(E37=2020,IF(入力!C21&gt;1,"2","元"),"元"))</f>
        <v>元</v>
      </c>
    </row>
    <row r="44" spans="1:8">
      <c r="A44" s="1" t="s">
        <v>40</v>
      </c>
      <c r="B44" s="1">
        <v>43</v>
      </c>
    </row>
    <row r="45" spans="1:8">
      <c r="A45" s="1" t="s">
        <v>41</v>
      </c>
      <c r="B45" s="1">
        <v>44</v>
      </c>
    </row>
    <row r="46" spans="1:8">
      <c r="A46" s="1" t="s">
        <v>42</v>
      </c>
      <c r="B46" s="1">
        <v>45</v>
      </c>
    </row>
    <row r="47" spans="1:8">
      <c r="A47" s="1" t="s">
        <v>43</v>
      </c>
      <c r="B47" s="1">
        <v>46</v>
      </c>
    </row>
    <row r="48" spans="1:8">
      <c r="A48" s="1" t="s">
        <v>44</v>
      </c>
      <c r="B48" s="1">
        <v>47</v>
      </c>
    </row>
    <row r="49" spans="1:2">
      <c r="A49" s="1" t="s">
        <v>45</v>
      </c>
      <c r="B49" s="1">
        <v>48</v>
      </c>
    </row>
    <row r="50" spans="1:2">
      <c r="A50" s="1" t="s">
        <v>46</v>
      </c>
      <c r="B50" s="1">
        <v>49</v>
      </c>
    </row>
    <row r="51" spans="1:2">
      <c r="A51" s="1" t="s">
        <v>47</v>
      </c>
      <c r="B51" s="1">
        <v>50</v>
      </c>
    </row>
    <row r="52" spans="1:2">
      <c r="A52" s="1" t="s">
        <v>48</v>
      </c>
      <c r="B52" s="1">
        <v>51</v>
      </c>
    </row>
    <row r="53" spans="1:2">
      <c r="A53" s="1" t="s">
        <v>49</v>
      </c>
      <c r="B53" s="1">
        <v>52</v>
      </c>
    </row>
    <row r="54" spans="1:2">
      <c r="A54" s="1" t="s">
        <v>212</v>
      </c>
      <c r="B54" s="1">
        <v>53</v>
      </c>
    </row>
    <row r="55" spans="1:2">
      <c r="A55" s="1" t="s">
        <v>50</v>
      </c>
      <c r="B55" s="1">
        <v>54</v>
      </c>
    </row>
    <row r="56" spans="1:2">
      <c r="A56" s="1" t="s">
        <v>51</v>
      </c>
      <c r="B56" s="1">
        <v>55</v>
      </c>
    </row>
    <row r="57" spans="1:2">
      <c r="A57" s="1" t="s">
        <v>52</v>
      </c>
      <c r="B57" s="1">
        <v>56</v>
      </c>
    </row>
    <row r="58" spans="1:2">
      <c r="A58" s="1" t="s">
        <v>53</v>
      </c>
      <c r="B58" s="1">
        <v>57</v>
      </c>
    </row>
    <row r="59" spans="1:2">
      <c r="A59" s="1" t="s">
        <v>54</v>
      </c>
      <c r="B59" s="1">
        <v>58</v>
      </c>
    </row>
    <row r="60" spans="1:2">
      <c r="A60" s="1" t="s">
        <v>55</v>
      </c>
      <c r="B60" s="1">
        <v>59</v>
      </c>
    </row>
    <row r="61" spans="1:2">
      <c r="A61" s="1" t="s">
        <v>56</v>
      </c>
      <c r="B61" s="1">
        <v>60</v>
      </c>
    </row>
    <row r="62" spans="1:2">
      <c r="A62" s="1" t="s">
        <v>57</v>
      </c>
      <c r="B62" s="1">
        <v>61</v>
      </c>
    </row>
    <row r="63" spans="1:2">
      <c r="A63" s="1" t="s">
        <v>58</v>
      </c>
      <c r="B63" s="1">
        <v>62</v>
      </c>
    </row>
    <row r="64" spans="1:2">
      <c r="A64" s="1" t="s">
        <v>59</v>
      </c>
      <c r="B64" s="1">
        <v>63</v>
      </c>
    </row>
    <row r="65" spans="1:2">
      <c r="A65" s="1" t="s">
        <v>208</v>
      </c>
      <c r="B65" s="1">
        <v>64</v>
      </c>
    </row>
    <row r="66" spans="1:2">
      <c r="A66" s="1" t="s">
        <v>213</v>
      </c>
      <c r="B66" s="1">
        <v>65</v>
      </c>
    </row>
    <row r="67" spans="1:2">
      <c r="A67" s="1" t="s">
        <v>60</v>
      </c>
      <c r="B67" s="1">
        <v>66</v>
      </c>
    </row>
    <row r="68" spans="1:2">
      <c r="A68" s="1" t="s">
        <v>214</v>
      </c>
      <c r="B68" s="1">
        <v>67</v>
      </c>
    </row>
    <row r="69" spans="1:2">
      <c r="A69" s="1" t="s">
        <v>61</v>
      </c>
      <c r="B69" s="1">
        <v>68</v>
      </c>
    </row>
    <row r="70" spans="1:2">
      <c r="A70" s="1" t="s">
        <v>62</v>
      </c>
      <c r="B70" s="1">
        <v>69</v>
      </c>
    </row>
    <row r="71" spans="1:2">
      <c r="A71" s="1" t="s">
        <v>63</v>
      </c>
      <c r="B71" s="1">
        <v>70</v>
      </c>
    </row>
    <row r="72" spans="1:2">
      <c r="A72" s="1" t="s">
        <v>215</v>
      </c>
      <c r="B72" s="1">
        <v>71</v>
      </c>
    </row>
    <row r="73" spans="1:2">
      <c r="A73" s="1" t="s">
        <v>64</v>
      </c>
      <c r="B73" s="1">
        <v>72</v>
      </c>
    </row>
    <row r="74" spans="1:2">
      <c r="A74" s="1" t="s">
        <v>65</v>
      </c>
      <c r="B74" s="1">
        <v>73</v>
      </c>
    </row>
    <row r="75" spans="1:2">
      <c r="A75" s="1" t="s">
        <v>66</v>
      </c>
      <c r="B75" s="1">
        <v>74</v>
      </c>
    </row>
    <row r="76" spans="1:2">
      <c r="A76" s="1" t="s">
        <v>67</v>
      </c>
      <c r="B76" s="1">
        <v>75</v>
      </c>
    </row>
    <row r="77" spans="1:2">
      <c r="A77" s="1" t="s">
        <v>68</v>
      </c>
      <c r="B77" s="1">
        <v>76</v>
      </c>
    </row>
    <row r="78" spans="1:2">
      <c r="A78" s="1" t="s">
        <v>69</v>
      </c>
      <c r="B78" s="1">
        <v>77</v>
      </c>
    </row>
    <row r="79" spans="1:2">
      <c r="A79" s="1" t="s">
        <v>70</v>
      </c>
      <c r="B79" s="1">
        <v>78</v>
      </c>
    </row>
    <row r="80" spans="1:2">
      <c r="A80" s="1" t="s">
        <v>71</v>
      </c>
      <c r="B80" s="1">
        <v>79</v>
      </c>
    </row>
    <row r="81" spans="1:2">
      <c r="A81" s="1" t="s">
        <v>72</v>
      </c>
      <c r="B81" s="1">
        <v>80</v>
      </c>
    </row>
    <row r="82" spans="1:2">
      <c r="A82" s="1" t="s">
        <v>73</v>
      </c>
      <c r="B82" s="1">
        <v>81</v>
      </c>
    </row>
    <row r="83" spans="1:2">
      <c r="A83" s="1" t="s">
        <v>209</v>
      </c>
      <c r="B83" s="1">
        <v>82</v>
      </c>
    </row>
    <row r="84" spans="1:2">
      <c r="A84" s="1" t="s">
        <v>74</v>
      </c>
      <c r="B84" s="1">
        <v>83</v>
      </c>
    </row>
    <row r="85" spans="1:2">
      <c r="A85" s="1" t="s">
        <v>75</v>
      </c>
      <c r="B85" s="1">
        <v>84</v>
      </c>
    </row>
    <row r="86" spans="1:2">
      <c r="A86" s="1" t="s">
        <v>76</v>
      </c>
      <c r="B86" s="1">
        <v>85</v>
      </c>
    </row>
    <row r="87" spans="1:2">
      <c r="A87" s="1" t="s">
        <v>78</v>
      </c>
      <c r="B87" s="1">
        <v>86</v>
      </c>
    </row>
    <row r="88" spans="1:2">
      <c r="A88" s="1" t="s">
        <v>79</v>
      </c>
      <c r="B88" s="1">
        <v>87</v>
      </c>
    </row>
    <row r="89" spans="1:2">
      <c r="A89" s="1" t="s">
        <v>80</v>
      </c>
      <c r="B89" s="1">
        <v>88</v>
      </c>
    </row>
    <row r="90" spans="1:2">
      <c r="A90" s="1" t="s">
        <v>81</v>
      </c>
      <c r="B90" s="1">
        <v>89</v>
      </c>
    </row>
    <row r="91" spans="1:2">
      <c r="A91" s="1" t="s">
        <v>82</v>
      </c>
      <c r="B91" s="1">
        <v>90</v>
      </c>
    </row>
    <row r="92" spans="1:2">
      <c r="A92" s="1" t="s">
        <v>83</v>
      </c>
      <c r="B92" s="1">
        <v>91</v>
      </c>
    </row>
    <row r="93" spans="1:2">
      <c r="A93" s="1" t="s">
        <v>84</v>
      </c>
      <c r="B93" s="1">
        <v>92</v>
      </c>
    </row>
    <row r="94" spans="1:2">
      <c r="A94" s="1" t="s">
        <v>85</v>
      </c>
      <c r="B94" s="1">
        <v>93</v>
      </c>
    </row>
    <row r="95" spans="1:2">
      <c r="A95" s="1" t="s">
        <v>131</v>
      </c>
      <c r="B95" s="1">
        <v>94</v>
      </c>
    </row>
    <row r="96" spans="1:2">
      <c r="A96" s="1" t="s">
        <v>86</v>
      </c>
      <c r="B96" s="1">
        <v>95</v>
      </c>
    </row>
    <row r="97" spans="1:2">
      <c r="A97" s="1" t="s">
        <v>87</v>
      </c>
      <c r="B97" s="1">
        <v>96</v>
      </c>
    </row>
    <row r="98" spans="1:2">
      <c r="A98" s="1" t="s">
        <v>88</v>
      </c>
      <c r="B98" s="1">
        <v>97</v>
      </c>
    </row>
    <row r="99" spans="1:2">
      <c r="A99" s="1" t="s">
        <v>89</v>
      </c>
      <c r="B99" s="1">
        <v>98</v>
      </c>
    </row>
    <row r="100" spans="1:2">
      <c r="A100" s="1" t="s">
        <v>90</v>
      </c>
      <c r="B100" s="1">
        <v>99</v>
      </c>
    </row>
  </sheetData>
  <sheetProtection sheet="1" objects="1" scenarios="1"/>
  <phoneticPr fontId="2"/>
  <pageMargins left="0.7" right="0.7"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27</vt:i4>
      </vt:variant>
    </vt:vector>
  </HeadingPairs>
  <TitlesOfParts>
    <vt:vector size="30" baseType="lpstr">
      <vt:lpstr>入力</vt:lpstr>
      <vt:lpstr>印刷画面</vt:lpstr>
      <vt:lpstr>産業分類</vt:lpstr>
      <vt:lpstr>印刷画面!Print_Area</vt:lpstr>
      <vt:lpstr>サービス業_他に分類されないもの</vt:lpstr>
      <vt:lpstr>医療_福祉</vt:lpstr>
      <vt:lpstr>運輸業_郵便業</vt:lpstr>
      <vt:lpstr>卸売業_小売業</vt:lpstr>
      <vt:lpstr>学術研究_専門・技術サービス業</vt:lpstr>
      <vt:lpstr>漁業</vt:lpstr>
      <vt:lpstr>教育_学習支援業</vt:lpstr>
      <vt:lpstr>金融業_保険業</vt:lpstr>
      <vt:lpstr>建設業</vt:lpstr>
      <vt:lpstr>公務_他に分類されるものを除く</vt:lpstr>
      <vt:lpstr>鉱業_採石業_砂利採取業</vt:lpstr>
      <vt:lpstr>宿泊業_飲食サービス業</vt:lpstr>
      <vt:lpstr>情報通信業</vt:lpstr>
      <vt:lpstr>申請額</vt:lpstr>
      <vt:lpstr>生活関連サービス業_娯楽業</vt:lpstr>
      <vt:lpstr>製造業</vt:lpstr>
      <vt:lpstr>大分類</vt:lpstr>
      <vt:lpstr>中分類</vt:lpstr>
      <vt:lpstr>電気・ガス・熱供給・水道業</vt:lpstr>
      <vt:lpstr>農業_林業</vt:lpstr>
      <vt:lpstr>廃棄物処理業</vt:lpstr>
      <vt:lpstr>比較年</vt:lpstr>
      <vt:lpstr>不動産業_物品賃貸業</vt:lpstr>
      <vt:lpstr>複合サービス事業</vt:lpstr>
      <vt:lpstr>分類不能の産業</vt:lpstr>
      <vt:lpstr>有無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都市建設課　覚知</dc:creator>
  <cp:lastModifiedBy>交流経済課　奥村</cp:lastModifiedBy>
  <cp:lastPrinted>2021-09-26T23:00:15Z</cp:lastPrinted>
  <dcterms:created xsi:type="dcterms:W3CDTF">2021-09-24T07:03:24Z</dcterms:created>
  <dcterms:modified xsi:type="dcterms:W3CDTF">2021-09-29T12:07:58Z</dcterms:modified>
</cp:coreProperties>
</file>